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 activeTab="1"/>
  </bookViews>
  <sheets>
    <sheet name="Prihodi-Grad 2025.-Grad 2025 ŠO" sheetId="8" r:id="rId1"/>
    <sheet name="Rashodi-Grad 2025. ŠO" sheetId="7" r:id="rId2"/>
  </sheets>
  <calcPr calcId="162913"/>
</workbook>
</file>

<file path=xl/calcChain.xml><?xml version="1.0" encoding="utf-8"?>
<calcChain xmlns="http://schemas.openxmlformats.org/spreadsheetml/2006/main">
  <c r="F105" i="8" l="1"/>
  <c r="G105" i="8"/>
  <c r="E105" i="8"/>
  <c r="F98" i="8"/>
  <c r="G98" i="8"/>
  <c r="E68" i="8"/>
  <c r="F119" i="8"/>
  <c r="G119" i="8"/>
  <c r="F68" i="8"/>
  <c r="G68" i="8"/>
  <c r="G159" i="7"/>
  <c r="G113" i="7"/>
  <c r="G177" i="7"/>
  <c r="F177" i="7"/>
  <c r="E177" i="7"/>
  <c r="F31" i="7"/>
  <c r="G31" i="7"/>
  <c r="E31" i="7"/>
  <c r="F45" i="7" l="1"/>
  <c r="F89" i="7"/>
  <c r="F235" i="7"/>
  <c r="F234" i="7"/>
  <c r="F214" i="7"/>
  <c r="F151" i="7"/>
  <c r="F154" i="7"/>
  <c r="F147" i="7"/>
  <c r="F146" i="7"/>
  <c r="F88" i="7"/>
  <c r="F71" i="7"/>
  <c r="F62" i="7"/>
  <c r="F61" i="7"/>
  <c r="F60" i="7"/>
  <c r="F55" i="7"/>
  <c r="F54" i="7"/>
  <c r="E132" i="8" l="1"/>
  <c r="F132" i="8"/>
  <c r="G132" i="8"/>
  <c r="F227" i="7"/>
  <c r="G227" i="7"/>
  <c r="E227" i="7"/>
  <c r="E18" i="8" l="1"/>
  <c r="E127" i="8"/>
  <c r="F127" i="8"/>
  <c r="G127" i="8"/>
  <c r="E119" i="8"/>
  <c r="G114" i="8"/>
  <c r="G113" i="8" s="1"/>
  <c r="G112" i="8" s="1"/>
  <c r="F114" i="8"/>
  <c r="F113" i="8" s="1"/>
  <c r="F112" i="8" s="1"/>
  <c r="E114" i="8"/>
  <c r="E113" i="8" s="1"/>
  <c r="E112" i="8" s="1"/>
  <c r="E98" i="8"/>
  <c r="E93" i="8"/>
  <c r="E92" i="8" s="1"/>
  <c r="G93" i="8"/>
  <c r="G92" i="8" s="1"/>
  <c r="F93" i="8"/>
  <c r="F92" i="8" s="1"/>
  <c r="F89" i="8"/>
  <c r="F88" i="8" s="1"/>
  <c r="F87" i="8" s="1"/>
  <c r="G89" i="8"/>
  <c r="G88" i="8" s="1"/>
  <c r="G87" i="8" s="1"/>
  <c r="E89" i="8"/>
  <c r="E88" i="8" s="1"/>
  <c r="G86" i="8"/>
  <c r="F86" i="8"/>
  <c r="G75" i="8"/>
  <c r="G74" i="8" s="1"/>
  <c r="G73" i="8" s="1"/>
  <c r="F75" i="8"/>
  <c r="F74" i="8" s="1"/>
  <c r="F73" i="8" s="1"/>
  <c r="E75" i="8"/>
  <c r="E74" i="8" s="1"/>
  <c r="E73" i="8" s="1"/>
  <c r="E51" i="8"/>
  <c r="F51" i="8"/>
  <c r="G51" i="8"/>
  <c r="E145" i="7"/>
  <c r="E142" i="7"/>
  <c r="E138" i="7"/>
  <c r="E24" i="8"/>
  <c r="G168" i="7"/>
  <c r="G167" i="7" s="1"/>
  <c r="G166" i="7" s="1"/>
  <c r="F168" i="7"/>
  <c r="F167" i="7" s="1"/>
  <c r="F166" i="7" s="1"/>
  <c r="E168" i="7"/>
  <c r="E167" i="7" s="1"/>
  <c r="E166" i="7" s="1"/>
  <c r="E182" i="7"/>
  <c r="E181" i="7" s="1"/>
  <c r="F182" i="7"/>
  <c r="F181" i="7" s="1"/>
  <c r="G182" i="7"/>
  <c r="G181" i="7" s="1"/>
  <c r="E212" i="7"/>
  <c r="E37" i="7"/>
  <c r="E129" i="7"/>
  <c r="F129" i="7"/>
  <c r="G129" i="7"/>
  <c r="E16" i="7"/>
  <c r="F16" i="7"/>
  <c r="G16" i="7"/>
  <c r="E20" i="7"/>
  <c r="F20" i="7"/>
  <c r="G20" i="7"/>
  <c r="E29" i="7"/>
  <c r="F29" i="7"/>
  <c r="G29" i="7"/>
  <c r="F37" i="7"/>
  <c r="G37" i="7"/>
  <c r="E43" i="7"/>
  <c r="F43" i="7"/>
  <c r="G43" i="7"/>
  <c r="E48" i="7"/>
  <c r="F48" i="7"/>
  <c r="G48" i="7"/>
  <c r="E53" i="7"/>
  <c r="F53" i="7"/>
  <c r="G53" i="7"/>
  <c r="E59" i="7"/>
  <c r="F59" i="7"/>
  <c r="G59" i="7"/>
  <c r="E67" i="7"/>
  <c r="F67" i="7"/>
  <c r="G67" i="7"/>
  <c r="E75" i="7"/>
  <c r="F75" i="7"/>
  <c r="G75" i="7"/>
  <c r="E83" i="7"/>
  <c r="F83" i="7"/>
  <c r="G83" i="7"/>
  <c r="E92" i="7"/>
  <c r="F92" i="7"/>
  <c r="G92" i="7"/>
  <c r="E100" i="7"/>
  <c r="F100" i="7"/>
  <c r="G100" i="7"/>
  <c r="E107" i="7"/>
  <c r="F107" i="7"/>
  <c r="G107" i="7"/>
  <c r="E113" i="7"/>
  <c r="F113" i="7"/>
  <c r="E119" i="7"/>
  <c r="F119" i="7"/>
  <c r="G119" i="7"/>
  <c r="E123" i="7"/>
  <c r="F123" i="7"/>
  <c r="G123" i="7"/>
  <c r="E125" i="7"/>
  <c r="F125" i="7"/>
  <c r="G125" i="7"/>
  <c r="E133" i="7"/>
  <c r="F133" i="7"/>
  <c r="G133" i="7"/>
  <c r="F138" i="7"/>
  <c r="G138" i="7"/>
  <c r="F142" i="7"/>
  <c r="G142" i="7"/>
  <c r="F145" i="7"/>
  <c r="G145" i="7"/>
  <c r="E150" i="7"/>
  <c r="F150" i="7"/>
  <c r="G150" i="7"/>
  <c r="E159" i="7"/>
  <c r="F159" i="7"/>
  <c r="E173" i="7"/>
  <c r="F173" i="7"/>
  <c r="G173" i="7"/>
  <c r="E176" i="7"/>
  <c r="F176" i="7"/>
  <c r="G176" i="7"/>
  <c r="E188" i="7"/>
  <c r="F188" i="7"/>
  <c r="G188" i="7"/>
  <c r="E197" i="7"/>
  <c r="F197" i="7"/>
  <c r="G197" i="7"/>
  <c r="E200" i="7"/>
  <c r="F200" i="7"/>
  <c r="G200" i="7"/>
  <c r="E203" i="7"/>
  <c r="F203" i="7"/>
  <c r="G203" i="7"/>
  <c r="E208" i="7"/>
  <c r="F208" i="7"/>
  <c r="G208" i="7"/>
  <c r="F212" i="7"/>
  <c r="G212" i="7"/>
  <c r="E218" i="7"/>
  <c r="F218" i="7"/>
  <c r="G218" i="7"/>
  <c r="E222" i="7"/>
  <c r="F222" i="7"/>
  <c r="G222" i="7"/>
  <c r="E232" i="7"/>
  <c r="F232" i="7"/>
  <c r="G232" i="7"/>
  <c r="E141" i="7" l="1"/>
  <c r="E87" i="8"/>
  <c r="E86" i="8" s="1"/>
  <c r="F128" i="7"/>
  <c r="F127" i="7" s="1"/>
  <c r="E128" i="7"/>
  <c r="E127" i="7" s="1"/>
  <c r="G128" i="7"/>
  <c r="G127" i="7" s="1"/>
  <c r="E15" i="7" l="1"/>
  <c r="F15" i="7"/>
  <c r="G15" i="7"/>
  <c r="G221" i="7"/>
  <c r="E221" i="7"/>
  <c r="F221" i="7"/>
  <c r="F207" i="7"/>
  <c r="E207" i="7"/>
  <c r="G207" i="7"/>
  <c r="E199" i="7"/>
  <c r="G199" i="7"/>
  <c r="F199" i="7"/>
  <c r="F141" i="7" l="1"/>
  <c r="G137" i="7"/>
  <c r="F137" i="7"/>
  <c r="E137" i="7"/>
  <c r="E172" i="7"/>
  <c r="E171" i="7" s="1"/>
  <c r="E165" i="7" s="1"/>
  <c r="F172" i="7"/>
  <c r="F171" i="7" s="1"/>
  <c r="F165" i="7" s="1"/>
  <c r="G172" i="7"/>
  <c r="G171" i="7" s="1"/>
  <c r="G165" i="7" s="1"/>
  <c r="F132" i="7"/>
  <c r="F131" i="7" s="1"/>
  <c r="E132" i="7"/>
  <c r="E131" i="7" s="1"/>
  <c r="G132" i="7"/>
  <c r="G131" i="7" s="1"/>
  <c r="G141" i="7" l="1"/>
  <c r="E136" i="7"/>
  <c r="G136" i="7"/>
  <c r="F136" i="7"/>
  <c r="F135" i="7" s="1"/>
  <c r="G135" i="7" l="1"/>
  <c r="E135" i="7"/>
  <c r="E47" i="7"/>
  <c r="E46" i="7" s="1"/>
  <c r="F47" i="7"/>
  <c r="F46" i="7" s="1"/>
  <c r="G47" i="7"/>
  <c r="G46" i="7" s="1"/>
  <c r="E55" i="8" l="1"/>
  <c r="F55" i="8"/>
  <c r="G55" i="8"/>
  <c r="G142" i="8" l="1"/>
  <c r="F142" i="8"/>
  <c r="E142" i="8"/>
  <c r="G137" i="8"/>
  <c r="F137" i="8"/>
  <c r="E137" i="8"/>
  <c r="E131" i="8" s="1"/>
  <c r="E130" i="8" s="1"/>
  <c r="E129" i="8" s="1"/>
  <c r="G126" i="8"/>
  <c r="G125" i="8" s="1"/>
  <c r="F126" i="8"/>
  <c r="F125" i="8" s="1"/>
  <c r="E126" i="8"/>
  <c r="E125" i="8" s="1"/>
  <c r="G122" i="8"/>
  <c r="F122" i="8"/>
  <c r="E122" i="8"/>
  <c r="G118" i="8"/>
  <c r="F118" i="8"/>
  <c r="E118" i="8"/>
  <c r="G104" i="8"/>
  <c r="F104" i="8"/>
  <c r="E104" i="8"/>
  <c r="G97" i="8"/>
  <c r="F97" i="8"/>
  <c r="E97" i="8"/>
  <c r="G80" i="8"/>
  <c r="G79" i="8" s="1"/>
  <c r="G78" i="8" s="1"/>
  <c r="G77" i="8" s="1"/>
  <c r="F80" i="8"/>
  <c r="F79" i="8" s="1"/>
  <c r="F78" i="8" s="1"/>
  <c r="F77" i="8" s="1"/>
  <c r="E80" i="8"/>
  <c r="E79" i="8" s="1"/>
  <c r="E78" i="8" s="1"/>
  <c r="E77" i="8" s="1"/>
  <c r="G66" i="8"/>
  <c r="F66" i="8"/>
  <c r="E66" i="8"/>
  <c r="G64" i="8"/>
  <c r="F64" i="8"/>
  <c r="E64" i="8"/>
  <c r="G50" i="8"/>
  <c r="F50" i="8"/>
  <c r="F49" i="8" s="1"/>
  <c r="E50" i="8"/>
  <c r="E49" i="8" s="1"/>
  <c r="E48" i="8" s="1"/>
  <c r="G42" i="8"/>
  <c r="G41" i="8" s="1"/>
  <c r="F42" i="8"/>
  <c r="F41" i="8" s="1"/>
  <c r="E42" i="8"/>
  <c r="E41" i="8" s="1"/>
  <c r="G38" i="8"/>
  <c r="G37" i="8" s="1"/>
  <c r="G36" i="8" s="1"/>
  <c r="F38" i="8"/>
  <c r="F37" i="8" s="1"/>
  <c r="F36" i="8" s="1"/>
  <c r="E38" i="8"/>
  <c r="E37" i="8" s="1"/>
  <c r="E36" i="8" s="1"/>
  <c r="G34" i="8"/>
  <c r="G33" i="8" s="1"/>
  <c r="F34" i="8"/>
  <c r="F33" i="8" s="1"/>
  <c r="E34" i="8"/>
  <c r="E33" i="8" s="1"/>
  <c r="G24" i="8"/>
  <c r="G23" i="8" s="1"/>
  <c r="F24" i="8"/>
  <c r="F23" i="8" s="1"/>
  <c r="E23" i="8"/>
  <c r="G18" i="8"/>
  <c r="G17" i="8" s="1"/>
  <c r="G16" i="8" s="1"/>
  <c r="F18" i="8"/>
  <c r="F17" i="8" s="1"/>
  <c r="F16" i="8" s="1"/>
  <c r="E17" i="8"/>
  <c r="E16" i="8" s="1"/>
  <c r="G13" i="8"/>
  <c r="G12" i="8" s="1"/>
  <c r="F13" i="8"/>
  <c r="F12" i="8" s="1"/>
  <c r="E13" i="8"/>
  <c r="E12" i="8" s="1"/>
  <c r="G14" i="7"/>
  <c r="G13" i="7" s="1"/>
  <c r="G116" i="7"/>
  <c r="F116" i="7"/>
  <c r="E116" i="7"/>
  <c r="E14" i="7"/>
  <c r="E13" i="7" s="1"/>
  <c r="F14" i="7"/>
  <c r="F13" i="7" s="1"/>
  <c r="G217" i="7"/>
  <c r="G216" i="7" s="1"/>
  <c r="F217" i="7"/>
  <c r="F216" i="7" s="1"/>
  <c r="E217" i="7"/>
  <c r="E216" i="7" s="1"/>
  <c r="G211" i="7"/>
  <c r="G210" i="7" s="1"/>
  <c r="F211" i="7"/>
  <c r="F210" i="7" s="1"/>
  <c r="E211" i="7"/>
  <c r="E210" i="7" s="1"/>
  <c r="G202" i="7"/>
  <c r="F202" i="7"/>
  <c r="E202" i="7"/>
  <c r="G196" i="7"/>
  <c r="F196" i="7"/>
  <c r="E196" i="7"/>
  <c r="G187" i="7"/>
  <c r="G180" i="7" s="1"/>
  <c r="F187" i="7"/>
  <c r="F180" i="7" s="1"/>
  <c r="E187" i="7"/>
  <c r="E180" i="7" s="1"/>
  <c r="G158" i="7"/>
  <c r="F158" i="7"/>
  <c r="E158" i="7"/>
  <c r="G149" i="7"/>
  <c r="F149" i="7"/>
  <c r="E149" i="7"/>
  <c r="G112" i="7"/>
  <c r="G111" i="7" s="1"/>
  <c r="F112" i="7"/>
  <c r="F111" i="7" s="1"/>
  <c r="E112" i="7"/>
  <c r="E111" i="7" s="1"/>
  <c r="G106" i="7"/>
  <c r="G105" i="7" s="1"/>
  <c r="F106" i="7"/>
  <c r="F105" i="7" s="1"/>
  <c r="E106" i="7"/>
  <c r="E105" i="7" s="1"/>
  <c r="G99" i="7"/>
  <c r="G98" i="7" s="1"/>
  <c r="F99" i="7"/>
  <c r="F98" i="7" s="1"/>
  <c r="E99" i="7"/>
  <c r="E98" i="7" s="1"/>
  <c r="G91" i="7"/>
  <c r="F91" i="7"/>
  <c r="E91" i="7"/>
  <c r="G82" i="7"/>
  <c r="F82" i="7"/>
  <c r="E82" i="7"/>
  <c r="G74" i="7"/>
  <c r="G73" i="7" s="1"/>
  <c r="F74" i="7"/>
  <c r="F73" i="7" s="1"/>
  <c r="E74" i="7"/>
  <c r="E73" i="7" s="1"/>
  <c r="G66" i="7"/>
  <c r="G65" i="7" s="1"/>
  <c r="G64" i="7" s="1"/>
  <c r="F66" i="7"/>
  <c r="F65" i="7" s="1"/>
  <c r="F64" i="7" s="1"/>
  <c r="E66" i="7"/>
  <c r="E65" i="7" s="1"/>
  <c r="E64" i="7" s="1"/>
  <c r="G58" i="7"/>
  <c r="G57" i="7" s="1"/>
  <c r="G56" i="7" s="1"/>
  <c r="F58" i="7"/>
  <c r="F57" i="7" s="1"/>
  <c r="F56" i="7" s="1"/>
  <c r="E58" i="7"/>
  <c r="E57" i="7" s="1"/>
  <c r="E56" i="7" s="1"/>
  <c r="G42" i="7"/>
  <c r="F42" i="7"/>
  <c r="E42" i="7"/>
  <c r="G36" i="7"/>
  <c r="F36" i="7"/>
  <c r="E36" i="7"/>
  <c r="G28" i="7"/>
  <c r="F28" i="7"/>
  <c r="F27" i="7" s="1"/>
  <c r="E28" i="7"/>
  <c r="F117" i="8" l="1"/>
  <c r="F111" i="8" s="1"/>
  <c r="E117" i="8"/>
  <c r="E111" i="8" s="1"/>
  <c r="G117" i="8"/>
  <c r="G111" i="8" s="1"/>
  <c r="F26" i="7"/>
  <c r="F63" i="8"/>
  <c r="F62" i="8" s="1"/>
  <c r="F61" i="8" s="1"/>
  <c r="G63" i="8"/>
  <c r="G62" i="8" s="1"/>
  <c r="G61" i="8" s="1"/>
  <c r="E96" i="8"/>
  <c r="G26" i="7"/>
  <c r="G195" i="7"/>
  <c r="G194" i="7" s="1"/>
  <c r="E195" i="7"/>
  <c r="E194" i="7" s="1"/>
  <c r="G49" i="8"/>
  <c r="G48" i="8" s="1"/>
  <c r="E63" i="8"/>
  <c r="F195" i="7"/>
  <c r="F194" i="7" s="1"/>
  <c r="G27" i="7"/>
  <c r="G52" i="7"/>
  <c r="G51" i="7" s="1"/>
  <c r="G50" i="7" s="1"/>
  <c r="E52" i="7"/>
  <c r="E51" i="7" s="1"/>
  <c r="E50" i="7" s="1"/>
  <c r="F52" i="7"/>
  <c r="F51" i="7" s="1"/>
  <c r="F50" i="7" s="1"/>
  <c r="E122" i="7"/>
  <c r="E121" i="7" s="1"/>
  <c r="G122" i="7"/>
  <c r="G121" i="7" s="1"/>
  <c r="E27" i="7"/>
  <c r="E226" i="7"/>
  <c r="E225" i="7" s="1"/>
  <c r="E224" i="7" s="1"/>
  <c r="G96" i="8"/>
  <c r="E22" i="8"/>
  <c r="E11" i="8" s="1"/>
  <c r="E10" i="8" s="1"/>
  <c r="E9" i="8" s="1"/>
  <c r="E8" i="8" s="1"/>
  <c r="E7" i="8" s="1"/>
  <c r="F96" i="8"/>
  <c r="F131" i="8"/>
  <c r="F130" i="8" s="1"/>
  <c r="F129" i="8" s="1"/>
  <c r="G131" i="8"/>
  <c r="G130" i="8" s="1"/>
  <c r="G129" i="8" s="1"/>
  <c r="F48" i="8"/>
  <c r="F22" i="8"/>
  <c r="F11" i="8" s="1"/>
  <c r="F10" i="8" s="1"/>
  <c r="F9" i="8" s="1"/>
  <c r="F8" i="8" s="1"/>
  <c r="F7" i="8" s="1"/>
  <c r="G22" i="8"/>
  <c r="G11" i="8" s="1"/>
  <c r="G10" i="8" s="1"/>
  <c r="G9" i="8" s="1"/>
  <c r="G8" i="8" s="1"/>
  <c r="G7" i="8" s="1"/>
  <c r="G226" i="7"/>
  <c r="G225" i="7" s="1"/>
  <c r="G224" i="7" s="1"/>
  <c r="E118" i="7"/>
  <c r="E117" i="7" s="1"/>
  <c r="F226" i="7"/>
  <c r="F225" i="7" s="1"/>
  <c r="F224" i="7" s="1"/>
  <c r="F81" i="7"/>
  <c r="F72" i="7" s="1"/>
  <c r="E81" i="7"/>
  <c r="E72" i="7" s="1"/>
  <c r="G81" i="7"/>
  <c r="G72" i="7" s="1"/>
  <c r="F118" i="7"/>
  <c r="F117" i="7" s="1"/>
  <c r="G118" i="7"/>
  <c r="G117" i="7" s="1"/>
  <c r="F122" i="7"/>
  <c r="F121" i="7" s="1"/>
  <c r="G148" i="7"/>
  <c r="G97" i="7"/>
  <c r="F97" i="7"/>
  <c r="F148" i="7"/>
  <c r="E148" i="7"/>
  <c r="E97" i="7"/>
  <c r="E62" i="8" l="1"/>
  <c r="E61" i="8" s="1"/>
  <c r="E47" i="8" s="1"/>
  <c r="F47" i="8"/>
  <c r="G47" i="8"/>
  <c r="E26" i="7"/>
  <c r="E12" i="7" s="1"/>
  <c r="G12" i="7"/>
  <c r="E63" i="7"/>
  <c r="F63" i="7"/>
  <c r="G63" i="7"/>
  <c r="F12" i="7"/>
  <c r="E11" i="7" l="1"/>
  <c r="E10" i="7" s="1"/>
  <c r="E9" i="7" s="1"/>
  <c r="E8" i="7" s="1"/>
  <c r="E7" i="7" s="1"/>
  <c r="E6" i="7" s="1"/>
  <c r="G11" i="7"/>
  <c r="G10" i="7" s="1"/>
  <c r="G9" i="7" s="1"/>
  <c r="G8" i="7" s="1"/>
  <c r="G7" i="7" s="1"/>
  <c r="G6" i="7" s="1"/>
  <c r="F11" i="7"/>
  <c r="F10" i="7" s="1"/>
  <c r="F9" i="7" s="1"/>
  <c r="F8" i="7" s="1"/>
  <c r="F7" i="7" s="1"/>
  <c r="F6" i="7" s="1"/>
</calcChain>
</file>

<file path=xl/sharedStrings.xml><?xml version="1.0" encoding="utf-8"?>
<sst xmlns="http://schemas.openxmlformats.org/spreadsheetml/2006/main" count="1159" uniqueCount="490">
  <si>
    <t/>
  </si>
  <si>
    <t>POZICIJA</t>
  </si>
  <si>
    <t>BROJ KONTA</t>
  </si>
  <si>
    <t>VRSTA PRIHODA / PRIMITAKA</t>
  </si>
  <si>
    <t>SVEUKUPNO PRIHODI</t>
  </si>
  <si>
    <t>Razdjel</t>
  </si>
  <si>
    <t>204</t>
  </si>
  <si>
    <t>UPRAVNI ODJEL ZA DRUŠTVENE DJELATNOSTI</t>
  </si>
  <si>
    <t>Glava</t>
  </si>
  <si>
    <t>20403</t>
  </si>
  <si>
    <t>OSNOVNE ŠKOLE</t>
  </si>
  <si>
    <t>Proračunski korisnik</t>
  </si>
  <si>
    <t>9415</t>
  </si>
  <si>
    <t>OŠ ANTUNA MIHANOVIĆA</t>
  </si>
  <si>
    <t xml:space="preserve">Korisnik </t>
  </si>
  <si>
    <t>PK019</t>
  </si>
  <si>
    <t>OŠ Antuna Mihanovića</t>
  </si>
  <si>
    <t xml:space="preserve">Izvor </t>
  </si>
  <si>
    <t>2.</t>
  </si>
  <si>
    <t>Vlastiti prihodi</t>
  </si>
  <si>
    <t>2.2.</t>
  </si>
  <si>
    <t>Vlastiti prihod - proračunski korisnici</t>
  </si>
  <si>
    <t>661</t>
  </si>
  <si>
    <t>Prihodi od prodaje proizvoda i robe te pruženih usluga</t>
  </si>
  <si>
    <t>9221</t>
  </si>
  <si>
    <t>3.</t>
  </si>
  <si>
    <t>Prihodi za posebne namjene</t>
  </si>
  <si>
    <t>3.9.</t>
  </si>
  <si>
    <t>Prihodi po posebnim ugovorima/Naknada za neizgrađena parkir.</t>
  </si>
  <si>
    <t>3.9.1</t>
  </si>
  <si>
    <t>Prihodi po posebnim propisima - proračunski korisnici</t>
  </si>
  <si>
    <t>652</t>
  </si>
  <si>
    <t>4.</t>
  </si>
  <si>
    <t>Pomoći</t>
  </si>
  <si>
    <t>4.1.</t>
  </si>
  <si>
    <t>Tekuće pomoći iz državnog proračuna</t>
  </si>
  <si>
    <t>4.1.1.</t>
  </si>
  <si>
    <t>Pomoći - proračunski korisnici</t>
  </si>
  <si>
    <t>636</t>
  </si>
  <si>
    <t>Pomoći proračunskim korisnicima iz proračuna koji im nije nadležan</t>
  </si>
  <si>
    <t>Pomoći proračunskim korisnicima iz proračuna koji im nije nadležan - plaća MZO</t>
  </si>
  <si>
    <t>4.2.</t>
  </si>
  <si>
    <t>Tekuće pomoći iz županijskog proračuna</t>
  </si>
  <si>
    <t>4.2.2</t>
  </si>
  <si>
    <t>Tekuće pomoći iz županijskog proračuna-proračunski korisnici</t>
  </si>
  <si>
    <t>5.</t>
  </si>
  <si>
    <t>Donacije</t>
  </si>
  <si>
    <t>5.1.</t>
  </si>
  <si>
    <t>Tekuće donacije</t>
  </si>
  <si>
    <t>5.1.2</t>
  </si>
  <si>
    <t>Tekuće donacije - PRORAČUNSKI KORISNICI</t>
  </si>
  <si>
    <t>663</t>
  </si>
  <si>
    <t>Donacije od pravnih i fizičkih osoba izvan općeg proračuna</t>
  </si>
  <si>
    <t>6.</t>
  </si>
  <si>
    <t>Prihodi od nefinancijske imovine i nadoknade štete s osnova</t>
  </si>
  <si>
    <t>6.5.</t>
  </si>
  <si>
    <t>Prihodi od nefininancijske imovine i naknade štete - PK</t>
  </si>
  <si>
    <t>Prihodi po posebnim propisima (naknada štete)</t>
  </si>
  <si>
    <t>721</t>
  </si>
  <si>
    <t>Prihodi od prodaje građevinskih objekata</t>
  </si>
  <si>
    <t>VRSTA RASHODA / IZDATAKA</t>
  </si>
  <si>
    <t>SVEUKUPNO RASHODI / IZDACI</t>
  </si>
  <si>
    <t>Glavni program</t>
  </si>
  <si>
    <t>A00</t>
  </si>
  <si>
    <t>NOVA PROGRAMSKA KLASIFIKACIJA</t>
  </si>
  <si>
    <t>Program</t>
  </si>
  <si>
    <t>1060</t>
  </si>
  <si>
    <t>REDOVNA DJELATNOST OSNOVNIH ŠKOLA</t>
  </si>
  <si>
    <t>Aktivnost</t>
  </si>
  <si>
    <t>A106001</t>
  </si>
  <si>
    <t>FINANCIRANJE TEMELJEM KRITERIJA</t>
  </si>
  <si>
    <t>1.</t>
  </si>
  <si>
    <t>Opći prihodi i primitci</t>
  </si>
  <si>
    <t>1.1.</t>
  </si>
  <si>
    <t>Opći prihodi i primitci (nenamjenski)</t>
  </si>
  <si>
    <t xml:space="preserve">1.1.1.    </t>
  </si>
  <si>
    <t>Prihodi iz nadležnog proračuna - PK Osnovne škole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</si>
  <si>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</si>
  <si>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</si>
  <si>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</si>
  <si>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</si>
  <si>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</si>
  <si>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</si>
  <si>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</si>
  <si>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</si>
  <si>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1.2.</t>
  </si>
  <si>
    <t>Decentralizirana funkcija-osnovno školstvo</t>
  </si>
  <si>
    <t>Ostali financijski rashodi</t>
  </si>
  <si>
    <t>1.2.1</t>
  </si>
  <si>
    <t>Decentralizirana funkcija - osn. školstvo - preneseni višak</t>
  </si>
  <si>
    <t>A106002</t>
  </si>
  <si>
    <t>FINANCIRANJE TEMELJEM STVARNIH TROŠKOVA</t>
  </si>
  <si>
    <t>Rashodi za materijal i energiju - pedagoška dokumentacija</t>
  </si>
  <si>
    <t>Rashodi za usluge-PRIJEVOZ UČENIKA GPP</t>
  </si>
  <si>
    <t>Rashodi za usluge (naknada štete)</t>
  </si>
  <si>
    <t>A106004</t>
  </si>
  <si>
    <t>RASHODI ZA ZAPOSLENE U OSNOVNIM ŠKOLAMA</t>
  </si>
  <si>
    <t>311</t>
  </si>
  <si>
    <t>Plaće (Bruto)-COP</t>
  </si>
  <si>
    <t>313</t>
  </si>
  <si>
    <t>Doprinosi na plaće</t>
  </si>
  <si>
    <t>A106005</t>
  </si>
  <si>
    <t>OSTALI RASHODI ZA ZAPOSLENE U OSNOVNOM ŠKOLSTVU</t>
  </si>
  <si>
    <t>312</t>
  </si>
  <si>
    <t>Ostali rashodi za zaposlene</t>
  </si>
  <si>
    <t>POSEBNI PROGRAMI OSNOVNIH ŠKOLA</t>
  </si>
  <si>
    <t>422</t>
  </si>
  <si>
    <t>Postrojenja i oprema</t>
  </si>
  <si>
    <t>A106103</t>
  </si>
  <si>
    <t>Sitan inventar</t>
  </si>
  <si>
    <t>A106104</t>
  </si>
  <si>
    <t>STRUČNA VIJEĆA, MENTORSTVA, NATJECANJA, STRUČNI ISPITI I KURIKULARNA REFORMA</t>
  </si>
  <si>
    <t>Naknade troškova zaposlenima - Dnevnice i putni trošak na natjecanja</t>
  </si>
  <si>
    <t>372</t>
  </si>
  <si>
    <t>Ostale naknade građanima i kućanstvima iz proračuna-radne bilj.i radni udžb.</t>
  </si>
  <si>
    <t>A106106</t>
  </si>
  <si>
    <t>PRODUŽENI BORAVAK</t>
  </si>
  <si>
    <t xml:space="preserve">1.1.2.    </t>
  </si>
  <si>
    <t>Opći prihodi (nenamjenski) - PK Osnovne škole</t>
  </si>
  <si>
    <t>Plaće (Bruto)</t>
  </si>
  <si>
    <t>Tekući projekt</t>
  </si>
  <si>
    <t>T106111</t>
  </si>
  <si>
    <t>4.6.</t>
  </si>
  <si>
    <t>Tekuće pomoći temeljem prijenos sredstava EU i od međ. org.</t>
  </si>
  <si>
    <t>T106112</t>
  </si>
  <si>
    <t>T106113</t>
  </si>
  <si>
    <t>T106114</t>
  </si>
  <si>
    <t>1062</t>
  </si>
  <si>
    <t>ULAGANJE U OBJEKTE OSNOVNIH ŠKOLA</t>
  </si>
  <si>
    <t>A106202</t>
  </si>
  <si>
    <t>UREĐENJE I OPREMANJE ŠKOLA</t>
  </si>
  <si>
    <t>424</t>
  </si>
  <si>
    <t>Knjige</t>
  </si>
  <si>
    <t>Knjige, umjetnička djela i ostale izložbene vrijednosti-udžbenici</t>
  </si>
  <si>
    <t>1063</t>
  </si>
  <si>
    <t>TEKUĆE I INVESTICIJSKO ODRŽAVANJE OSNOVNIH ŠKOLA</t>
  </si>
  <si>
    <t>A106301</t>
  </si>
  <si>
    <t>Inspekcijski nalazi</t>
  </si>
  <si>
    <t>Hitne intervencije</t>
  </si>
  <si>
    <t>Tekuće i investicijsko održavanje</t>
  </si>
  <si>
    <t>Prihodi po posebnim propisima (uplate polaznika stručnog osposobljavanja i sportska natjecanja)</t>
  </si>
  <si>
    <t>OŠ ANTUNA MIHANOVIĆA OSIJEK</t>
  </si>
  <si>
    <t>PRIHODI</t>
  </si>
  <si>
    <t>RASHODI</t>
  </si>
  <si>
    <t>FINANCIRANJE TEMELJEM STVARNIH TROŠKOVA-GRAD</t>
  </si>
  <si>
    <t>FINANCIRANJE TEMELJEM KRITERIJA-GRAD</t>
  </si>
  <si>
    <t>PRODUŽENI BORAVAK-GRAD-PLAĆE</t>
  </si>
  <si>
    <t>PRIHODI OD GRADA OSIJEKA</t>
  </si>
  <si>
    <t>P0001</t>
  </si>
  <si>
    <t>P0002</t>
  </si>
  <si>
    <t>P0003</t>
  </si>
  <si>
    <t>1.2.1.</t>
  </si>
  <si>
    <t>P0004</t>
  </si>
  <si>
    <t>BESPLATNE HIGIJENSKE POTREPŠTINE</t>
  </si>
  <si>
    <t>BESPLATNE MENSTRUALNE HIGIJENSKE POTREPŠTINE</t>
  </si>
  <si>
    <t>Pomoći - proračunski korisnici (ZA PLAĆE UČITELJA U PRODUŽ.BORAVKU</t>
  </si>
  <si>
    <t>Obrok u produženom boravku za učenike iz Ukrajine</t>
  </si>
  <si>
    <t>Postorojenja i oprema (dodatno)</t>
  </si>
  <si>
    <t>Tekuće donacije (BESPLATNE HIGIJENSKE POTREPŠTINE)</t>
  </si>
  <si>
    <t>Pomoći proračunskim korisnicima iz proračuna koji im nije nadležan - za BESPLATNE MENSTRUALNE POTREPŠTINE</t>
  </si>
  <si>
    <t>UČENIČKE EKSKURZIJE I DONACIJE</t>
  </si>
  <si>
    <t>A106108</t>
  </si>
  <si>
    <t>UČENIČKA ZADRUGA</t>
  </si>
  <si>
    <t>Donacije- UČENIČKA ZADRUGA</t>
  </si>
  <si>
    <t xml:space="preserve">OŠ ANTUNA MIHANOVIĆA OSIJEK </t>
  </si>
  <si>
    <t>PROJEKCIJA 2026.</t>
  </si>
  <si>
    <t>Ostali nespomenuti rashodi poslovanja (prodaja stana sa stanarskim pravom)</t>
  </si>
  <si>
    <t>Ostali rashodi za zaposlene(regres)</t>
  </si>
  <si>
    <t>Plaće za zaposlene (35,28%)</t>
  </si>
  <si>
    <t>Plaće za zaposlene (neprihvatljivi tr.) (0,51€ po satu)</t>
  </si>
  <si>
    <t>Doprinosi za obvezno zdravstveno osiguranje (0,51€ po satu)</t>
  </si>
  <si>
    <t>Doprinosi za obvezno zdravstveno osiguranje (35,28%)</t>
  </si>
  <si>
    <t>Plaće za zaposlene (64,72%)</t>
  </si>
  <si>
    <t>Ostali rashodi za zaposlene (pomoći)</t>
  </si>
  <si>
    <t>Doprinosi za obvezno zdravstveno osiguranje(64,72%)</t>
  </si>
  <si>
    <t>Naknade za prijevoz na posao i s posla (100%)</t>
  </si>
  <si>
    <t>Rashodi za usluge (voda, odvoz smeća i komunalna naknada)</t>
  </si>
  <si>
    <t>Višak prihoda 2023.g.</t>
  </si>
  <si>
    <t>Rashodi za usluge (voda,odvoz smeća i komunalna naknada)</t>
  </si>
  <si>
    <t xml:space="preserve">Besplatni obrok </t>
  </si>
  <si>
    <t>Rashodi za materijal i energiju-voće i povrće</t>
  </si>
  <si>
    <t>Rashodi za materijal i energiju-mlijeko</t>
  </si>
  <si>
    <t>Rashodi za materijal i energiju (mlijeko)</t>
  </si>
  <si>
    <t>Rashodi za materijal i energiju (voće i povrće)</t>
  </si>
  <si>
    <t>PLAN 2025.</t>
  </si>
  <si>
    <t>PROJEKCIJA 2027.</t>
  </si>
  <si>
    <t>R0924</t>
  </si>
  <si>
    <t>R0926</t>
  </si>
  <si>
    <t>R0925</t>
  </si>
  <si>
    <t>R0927</t>
  </si>
  <si>
    <t>R0928</t>
  </si>
  <si>
    <t>R0929</t>
  </si>
  <si>
    <t>R0930</t>
  </si>
  <si>
    <t>R0931</t>
  </si>
  <si>
    <t>R0932</t>
  </si>
  <si>
    <t>Rashodi za usluge-KOŠNJA</t>
  </si>
  <si>
    <t>R0934</t>
  </si>
  <si>
    <t>R0935</t>
  </si>
  <si>
    <t>R0936</t>
  </si>
  <si>
    <t>Rashodi za usluge (sistematski pregledi)</t>
  </si>
  <si>
    <t>R0937</t>
  </si>
  <si>
    <t>R0938</t>
  </si>
  <si>
    <t>R0941</t>
  </si>
  <si>
    <t>R0942</t>
  </si>
  <si>
    <r>
      <t xml:space="preserve">Rashodi za materijal i energiju </t>
    </r>
    <r>
      <rPr>
        <sz val="8"/>
        <color rgb="FFFF0000"/>
        <rFont val="Arial"/>
        <family val="2"/>
        <charset val="238"/>
      </rPr>
      <t/>
    </r>
  </si>
  <si>
    <t>R0944</t>
  </si>
  <si>
    <t>R0945</t>
  </si>
  <si>
    <t>P0264</t>
  </si>
  <si>
    <t>P0265</t>
  </si>
  <si>
    <t>FINANCIRANJE TEMELJEM STVARNIH TROŠKOVA-ENERGENTI</t>
  </si>
  <si>
    <t>R3401</t>
  </si>
  <si>
    <t>A106003</t>
  </si>
  <si>
    <t>R0946</t>
  </si>
  <si>
    <t>R0947</t>
  </si>
  <si>
    <t>P0256</t>
  </si>
  <si>
    <t>R0948</t>
  </si>
  <si>
    <t>R0949</t>
  </si>
  <si>
    <t>R0950</t>
  </si>
  <si>
    <t>R0951</t>
  </si>
  <si>
    <t>R0952</t>
  </si>
  <si>
    <t>R0953</t>
  </si>
  <si>
    <t>R0954</t>
  </si>
  <si>
    <t>P0262</t>
  </si>
  <si>
    <t>R0955</t>
  </si>
  <si>
    <t>R0956</t>
  </si>
  <si>
    <t>R0957</t>
  </si>
  <si>
    <t>R0958</t>
  </si>
  <si>
    <t>R0959</t>
  </si>
  <si>
    <t>P0255</t>
  </si>
  <si>
    <t>P0253</t>
  </si>
  <si>
    <r>
      <t>Ostali rashodi za zaposlene-str.ispiti(kandidati)-</t>
    </r>
    <r>
      <rPr>
        <sz val="8"/>
        <color rgb="FFFF0000"/>
        <rFont val="Arial"/>
        <family val="2"/>
        <charset val="238"/>
      </rPr>
      <t>višak 2024.</t>
    </r>
  </si>
  <si>
    <t>P0254</t>
  </si>
  <si>
    <t>R0961</t>
  </si>
  <si>
    <t>R0962</t>
  </si>
  <si>
    <t>R0963</t>
  </si>
  <si>
    <t>R0964</t>
  </si>
  <si>
    <t>R0965</t>
  </si>
  <si>
    <t>R0966</t>
  </si>
  <si>
    <t>P0260</t>
  </si>
  <si>
    <t>P0261</t>
  </si>
  <si>
    <t>P0263</t>
  </si>
  <si>
    <t>R0965-01</t>
  </si>
  <si>
    <r>
      <t>Ostali nespomenuti rashodi poslovanja-</t>
    </r>
    <r>
      <rPr>
        <sz val="8"/>
        <color rgb="FFFF0000"/>
        <rFont val="Arial"/>
        <family val="2"/>
        <charset val="238"/>
      </rPr>
      <t>višak 2024.</t>
    </r>
  </si>
  <si>
    <t>R0967</t>
  </si>
  <si>
    <t>R0968</t>
  </si>
  <si>
    <t>R0969</t>
  </si>
  <si>
    <t>R0970</t>
  </si>
  <si>
    <t>R0971</t>
  </si>
  <si>
    <t>R0972</t>
  </si>
  <si>
    <t>R0973</t>
  </si>
  <si>
    <t>R0974</t>
  </si>
  <si>
    <t>R0976</t>
  </si>
  <si>
    <t>R0977</t>
  </si>
  <si>
    <t>R978-01</t>
  </si>
  <si>
    <t>P0257</t>
  </si>
  <si>
    <t>R0978</t>
  </si>
  <si>
    <t>Rashodi za materijal i energiju-obrok za učenike iz Ukrajine</t>
  </si>
  <si>
    <t>Rashodi za materijal i energiju(obrok za učenike u PB)</t>
  </si>
  <si>
    <t>R0979</t>
  </si>
  <si>
    <t xml:space="preserve">R2907 </t>
  </si>
  <si>
    <t>P0508</t>
  </si>
  <si>
    <t>R2906</t>
  </si>
  <si>
    <t>1.1.4.</t>
  </si>
  <si>
    <t>Predfinanciranje EU projekata -PK</t>
  </si>
  <si>
    <t>R2926</t>
  </si>
  <si>
    <t>R2927</t>
  </si>
  <si>
    <t>R3450</t>
  </si>
  <si>
    <t>R3451</t>
  </si>
  <si>
    <t>R2928</t>
  </si>
  <si>
    <t>R2929</t>
  </si>
  <si>
    <t>R2899</t>
  </si>
  <si>
    <t>R2901</t>
  </si>
  <si>
    <t>Plaće za zaposlene (45,71%)</t>
  </si>
  <si>
    <t>Doprinosi za obvezno zdravstveno osiguranje (45,71%)</t>
  </si>
  <si>
    <t>R2902</t>
  </si>
  <si>
    <t>Ostali rashodi za zaposlene (božićnica, dar djeci, regres i uskrsnica)(45,71%)</t>
  </si>
  <si>
    <t>R2903</t>
  </si>
  <si>
    <t>R2904</t>
  </si>
  <si>
    <t>R2905</t>
  </si>
  <si>
    <t>R2905-01</t>
  </si>
  <si>
    <t>Naknade za prijevoz na posao i s posla (45,71%)</t>
  </si>
  <si>
    <t>Rashodi za usluge - zdravstveni pregledi (45,71%)</t>
  </si>
  <si>
    <t>Plaće za zaposlene (54,29%)</t>
  </si>
  <si>
    <t>Doprinosi za obvezno zdravstveno osiguranje(54,29%)</t>
  </si>
  <si>
    <t>Naknade za prijevoz na posao i s posla (54,29%)</t>
  </si>
  <si>
    <t>Rashodi za usluge - zdravstveni pregledi (54,29%)</t>
  </si>
  <si>
    <t>ŠKOLSKA SHEMA 5 (01.09-31.12.2025.)</t>
  </si>
  <si>
    <t>OSIGURAJMO IM JEDNAKOST 8 (01.01.-30.06.2025.)</t>
  </si>
  <si>
    <t>OSIGURAJMO IM JEDNAKOST 9 (01.09.-31.12.2025.)</t>
  </si>
  <si>
    <t>UREĐENJE I OPREMANJE ŠKOLA   A001062A106202</t>
  </si>
  <si>
    <t>R0996</t>
  </si>
  <si>
    <t>Decentralizirana funkcija-osnovno školstvo-PRENESENI VIŠAK</t>
  </si>
  <si>
    <t>R0996-01</t>
  </si>
  <si>
    <t xml:space="preserve">Postrojenja i oprema </t>
  </si>
  <si>
    <r>
      <t xml:space="preserve">Postrojenja i oprema </t>
    </r>
    <r>
      <rPr>
        <sz val="8"/>
        <color rgb="FFFF0000"/>
        <rFont val="Arial"/>
        <family val="2"/>
        <charset val="238"/>
      </rPr>
      <t>(višak 2024.)</t>
    </r>
  </si>
  <si>
    <t>R0997</t>
  </si>
  <si>
    <t>R0998</t>
  </si>
  <si>
    <t>P0252</t>
  </si>
  <si>
    <t>R0999</t>
  </si>
  <si>
    <t>R2908</t>
  </si>
  <si>
    <t>R1000</t>
  </si>
  <si>
    <t>R1001</t>
  </si>
  <si>
    <t>R1002</t>
  </si>
  <si>
    <t>R2909</t>
  </si>
  <si>
    <t>P0258</t>
  </si>
  <si>
    <t>R1002-01</t>
  </si>
  <si>
    <t>Prihodi od nefinancijske imovine i naknade štete</t>
  </si>
  <si>
    <t>R2910</t>
  </si>
  <si>
    <t>Prihodi od nefinancije imovine i naknade štete - PK</t>
  </si>
  <si>
    <t>R1003</t>
  </si>
  <si>
    <t>R1004</t>
  </si>
  <si>
    <t>Servisi</t>
  </si>
  <si>
    <t>R1004-01</t>
  </si>
  <si>
    <t>R2911</t>
  </si>
  <si>
    <t>R2912</t>
  </si>
  <si>
    <t>R2913</t>
  </si>
  <si>
    <t>Tekuće pomoći iz državnog proračuna - PRENESENI VIŠAK</t>
  </si>
  <si>
    <t>R2998</t>
  </si>
  <si>
    <t>Manjak prihoda 2024.</t>
  </si>
  <si>
    <t>P0507</t>
  </si>
  <si>
    <t>R0980-01</t>
  </si>
  <si>
    <t>ŠKOLSKA SHEMA 4 A001061T10618 (01.01.-30.06.2025.)</t>
  </si>
  <si>
    <t>T106118</t>
  </si>
  <si>
    <t>R2898</t>
  </si>
  <si>
    <t>Plaće za zaposlene (neprihvatljivi trošak)</t>
  </si>
  <si>
    <t>R2900</t>
  </si>
  <si>
    <t>Doprinosi za obvezno zdravstveno osiguranje (neprihvatljivi trošak)</t>
  </si>
  <si>
    <t>T106119</t>
  </si>
  <si>
    <t>R2900-01</t>
  </si>
  <si>
    <t>R2900-02</t>
  </si>
  <si>
    <t>R2900-03</t>
  </si>
  <si>
    <t>Ostali rashodi za zaposlene (božićnica, regres i uskrsnica)(54,29%)</t>
  </si>
  <si>
    <t>Ostali rashodi za zaposlene(uskrsnica, regres,dar djeci, božićnica)</t>
  </si>
  <si>
    <t>novo</t>
  </si>
  <si>
    <t>ŠKOLSKA KUHINJA 4 (01.9.-31.12.2025.)</t>
  </si>
  <si>
    <r>
      <t xml:space="preserve">ŠKOLSKA KUHINJA 4 </t>
    </r>
    <r>
      <rPr>
        <b/>
        <sz val="8"/>
        <color rgb="FFFF0000"/>
        <rFont val="Arial"/>
        <family val="2"/>
        <charset val="238"/>
      </rPr>
      <t>(01.9.-31.12.2025.)</t>
    </r>
  </si>
  <si>
    <t>Prihodi po posebnim propisima</t>
  </si>
  <si>
    <t>P251</t>
  </si>
  <si>
    <t>Višak prihoda 2024.g.- (stručno osposobljavanje-kandidati)</t>
  </si>
  <si>
    <t>Prihodi po posebnim propisima produženi bor.-RODITELJI (obrok i fiksni dio)</t>
  </si>
  <si>
    <t>Pomoći proračunskim korisnicima iz proračuna koji im nije nadležan - besplatni obrok (školska kuhinja 01.01.-30.06.2025.))</t>
  </si>
  <si>
    <t>Pomoći proračunskim korisnicima iz proračuna koji im nije nadležan - besplatni obrok (školska kuhinja 01.9.-31.12.2025.)</t>
  </si>
  <si>
    <t>R0980-02</t>
  </si>
  <si>
    <t>P0507 02 NOVO</t>
  </si>
  <si>
    <t>Pomoći proračunskim korisnicima iz proračuna koji im nije nadležan - za plaće učiteljica u produženom boravku i obrok za učenike u PB (Ukrajinci)</t>
  </si>
  <si>
    <t>Pomoći proračunskim korisnicima iz proračuna koji im nije nadležan - oprema i udžbenici</t>
  </si>
  <si>
    <t>5.1.1.</t>
  </si>
  <si>
    <t>Rashodi za materijal i energiju(mlijeko)</t>
  </si>
  <si>
    <t>ŠKOLSKA SHEMA 4 A001061T10618 (01.1.-30.6.2025.)</t>
  </si>
  <si>
    <t>Predfinanciranje EU projekata - PK</t>
  </si>
  <si>
    <t>5.5.</t>
  </si>
  <si>
    <t>OSIGURAJMO IM JEDNAKOST 8 (01.1.-31.12.2025.)</t>
  </si>
  <si>
    <t>Ostali rashodi za zaposlene-božićnica,uskrsnica i regres  (45,71%)</t>
  </si>
  <si>
    <t>Doprinosi na plaće (45,71%)</t>
  </si>
  <si>
    <t>Plaće  (45,71%)</t>
  </si>
  <si>
    <t>Rashodi za usluge-zdravstveni pregledi (45,71%)</t>
  </si>
  <si>
    <t>Plaće  (54,29%)</t>
  </si>
  <si>
    <t>Ostali rashodi za zaposlene-božićnica,uskrsnica i regres  (54,29%)</t>
  </si>
  <si>
    <t>Doprinosi na plaće (54,29%)</t>
  </si>
  <si>
    <t>Rashodi za usluge-zdravstveni pregledi (54,29%)</t>
  </si>
  <si>
    <t>ŠKOLSKA SHEMA 5 (01.9.2025.-31.12.2025.)</t>
  </si>
  <si>
    <t>P0001  NOVO</t>
  </si>
  <si>
    <t>P0005  NOVO</t>
  </si>
  <si>
    <r>
      <t xml:space="preserve">Postrojenja i oprema </t>
    </r>
    <r>
      <rPr>
        <sz val="8"/>
        <color rgb="FFFF0000"/>
        <rFont val="Arial"/>
        <family val="2"/>
        <charset val="238"/>
      </rPr>
      <t xml:space="preserve"> (od prodanih stanova)</t>
    </r>
  </si>
  <si>
    <t>R1004-02</t>
  </si>
  <si>
    <t>R0981</t>
  </si>
  <si>
    <t>R0982</t>
  </si>
  <si>
    <t>R3606</t>
  </si>
  <si>
    <t>R3598</t>
  </si>
  <si>
    <t>P0382</t>
  </si>
  <si>
    <t>P0383</t>
  </si>
  <si>
    <t>P0384</t>
  </si>
  <si>
    <t>2025.</t>
  </si>
  <si>
    <t>3.1.</t>
  </si>
  <si>
    <t>7.</t>
  </si>
  <si>
    <t>P0385</t>
  </si>
  <si>
    <t>P0386</t>
  </si>
  <si>
    <t>4.8.</t>
  </si>
  <si>
    <t>P0387</t>
  </si>
  <si>
    <t>5.6.</t>
  </si>
  <si>
    <t>P0388</t>
  </si>
  <si>
    <t>P0389</t>
  </si>
  <si>
    <t>P0390</t>
  </si>
  <si>
    <t>P0391</t>
  </si>
  <si>
    <t>P0392</t>
  </si>
  <si>
    <t>P0394</t>
  </si>
  <si>
    <t>5.7.</t>
  </si>
  <si>
    <t>P0396</t>
  </si>
  <si>
    <t>6.2.</t>
  </si>
  <si>
    <t>P0398</t>
  </si>
  <si>
    <t>P0397</t>
  </si>
  <si>
    <t>7.5.</t>
  </si>
  <si>
    <t>P0400</t>
  </si>
  <si>
    <t>P0401</t>
  </si>
  <si>
    <t>R1456</t>
  </si>
  <si>
    <t>R1457</t>
  </si>
  <si>
    <t>R1458</t>
  </si>
  <si>
    <t>R1459</t>
  </si>
  <si>
    <t>R1460</t>
  </si>
  <si>
    <t>R1461</t>
  </si>
  <si>
    <t>R1462</t>
  </si>
  <si>
    <t>R1463</t>
  </si>
  <si>
    <t>R1464</t>
  </si>
  <si>
    <t>R1465</t>
  </si>
  <si>
    <t>R1467</t>
  </si>
  <si>
    <t>R1468</t>
  </si>
  <si>
    <t>R0936-01</t>
  </si>
  <si>
    <t>GPP prijevoz</t>
  </si>
  <si>
    <t>R1470</t>
  </si>
  <si>
    <t>R1471</t>
  </si>
  <si>
    <t>R1474</t>
  </si>
  <si>
    <t>R1475</t>
  </si>
  <si>
    <t>R1469</t>
  </si>
  <si>
    <t>R1477</t>
  </si>
  <si>
    <t>R1479</t>
  </si>
  <si>
    <t>R1480</t>
  </si>
  <si>
    <t>R1481</t>
  </si>
  <si>
    <t>R1482</t>
  </si>
  <si>
    <t>R1483</t>
  </si>
  <si>
    <t>R1484</t>
  </si>
  <si>
    <t>R1485</t>
  </si>
  <si>
    <t>R1486</t>
  </si>
  <si>
    <t>R1487</t>
  </si>
  <si>
    <t>R1489</t>
  </si>
  <si>
    <t>R1490</t>
  </si>
  <si>
    <t>R1491</t>
  </si>
  <si>
    <t>R1493</t>
  </si>
  <si>
    <t>R1494</t>
  </si>
  <si>
    <t>R1502</t>
  </si>
  <si>
    <t>R1503</t>
  </si>
  <si>
    <t>R1504</t>
  </si>
  <si>
    <t>R1505</t>
  </si>
  <si>
    <t>R1506</t>
  </si>
  <si>
    <t>R1507</t>
  </si>
  <si>
    <t>R1508</t>
  </si>
  <si>
    <t>R1509</t>
  </si>
  <si>
    <t>R1510</t>
  </si>
  <si>
    <t>R1512</t>
  </si>
  <si>
    <t>R1513</t>
  </si>
  <si>
    <t>R1514</t>
  </si>
  <si>
    <t>R1515</t>
  </si>
  <si>
    <t>R1516</t>
  </si>
  <si>
    <t>R1517</t>
  </si>
  <si>
    <t>R1518</t>
  </si>
  <si>
    <t>R1520</t>
  </si>
  <si>
    <t>R1521</t>
  </si>
  <si>
    <t>R1541</t>
  </si>
  <si>
    <t>R1542</t>
  </si>
  <si>
    <t>R1543</t>
  </si>
  <si>
    <t>R1544</t>
  </si>
  <si>
    <t>R1548</t>
  </si>
  <si>
    <t>R1549</t>
  </si>
  <si>
    <t>R1550</t>
  </si>
  <si>
    <t>R1552</t>
  </si>
  <si>
    <t>R1553</t>
  </si>
  <si>
    <t>R1554</t>
  </si>
  <si>
    <t>R1555</t>
  </si>
  <si>
    <t>R1556</t>
  </si>
  <si>
    <t>R1557</t>
  </si>
  <si>
    <t>R1558</t>
  </si>
  <si>
    <t>R1559</t>
  </si>
  <si>
    <t>R1560</t>
  </si>
  <si>
    <t>R1561</t>
  </si>
  <si>
    <t>R1562</t>
  </si>
  <si>
    <t>R1564</t>
  </si>
  <si>
    <t>R1563</t>
  </si>
  <si>
    <t>Tekuće pom. temeljem prijenos sredstava EU i od međ. org.-PREDUJAM</t>
  </si>
  <si>
    <t>R1565</t>
  </si>
  <si>
    <t>R1568</t>
  </si>
  <si>
    <t>R1567</t>
  </si>
  <si>
    <t>R1569</t>
  </si>
  <si>
    <t>R1571</t>
  </si>
  <si>
    <t>R1573</t>
  </si>
  <si>
    <t>R1574</t>
  </si>
  <si>
    <t>R1575</t>
  </si>
  <si>
    <t>R1576</t>
  </si>
  <si>
    <t>R1577</t>
  </si>
  <si>
    <t>R1578</t>
  </si>
  <si>
    <t>R1579</t>
  </si>
  <si>
    <t>R1580</t>
  </si>
  <si>
    <t>R1496</t>
  </si>
  <si>
    <t>R1497</t>
  </si>
  <si>
    <t>R1498</t>
  </si>
  <si>
    <t>R1499</t>
  </si>
  <si>
    <r>
      <t xml:space="preserve">ŠKOLSKA KUHINJA 4 </t>
    </r>
    <r>
      <rPr>
        <b/>
        <sz val="8"/>
        <color rgb="FFFF0000"/>
        <rFont val="Arial"/>
        <family val="2"/>
        <charset val="238"/>
      </rPr>
      <t>(01.1.-30.6.2025.)</t>
    </r>
  </si>
  <si>
    <t>ŠKOLSKA KUHINJA 4</t>
  </si>
  <si>
    <t xml:space="preserve"> Financijski plan za 2025.g.</t>
  </si>
  <si>
    <t>Grad Osijek</t>
  </si>
  <si>
    <t>Vlastiti i ostali prihodi</t>
  </si>
  <si>
    <t xml:space="preserve">UKUPNI PRIHODI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</si>
</sst>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5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sz val="9"/>
      <color rgb="FF00B0F0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9"/>
      <color rgb="FF009E47"/>
      <name val="Calibri"/>
      <family val="2"/>
      <charset val="238"/>
    </font>
    <font>
      <sz val="9"/>
      <color rgb="FFDE50DE"/>
      <name val="Calibri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00B0F0"/>
      <name val="Arial"/>
      <family val="2"/>
      <charset val="238"/>
    </font>
    <font>
      <b/>
      <sz val="9"/>
      <color rgb="FF00B0F0"/>
      <name val="Calibri"/>
      <family val="2"/>
      <charset val="238"/>
    </font>
    <font>
      <b/>
      <sz val="9"/>
      <color rgb="FF00B0F0"/>
      <name val="Arial"/>
      <family val="2"/>
      <charset val="238"/>
    </font>
    <font>
      <sz val="8"/>
      <color rgb="FFDE50DE"/>
      <name val="Arial"/>
      <family val="2"/>
      <charset val="238"/>
    </font>
    <font>
      <b/>
      <sz val="9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Calibri"/>
      <family val="2"/>
      <charset val="238"/>
    </font>
    <font>
      <sz val="9"/>
      <color rgb="FF0000FF"/>
      <name val="Calibri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9"/>
      <color rgb="FF0000FF"/>
      <name val="Calibri"/>
      <family val="2"/>
      <charset val="238"/>
    </font>
    <font>
      <sz val="8"/>
      <color rgb="FFFF00FF"/>
      <name val="Arial"/>
      <family val="2"/>
      <charset val="238"/>
    </font>
    <font>
      <b/>
      <sz val="8"/>
      <color rgb="FFFF00FF"/>
      <name val="Arial"/>
      <family val="2"/>
      <charset val="238"/>
    </font>
    <font>
      <sz val="9"/>
      <color rgb="FFFF00FF"/>
      <name val="Calibri"/>
      <family val="2"/>
      <charset val="238"/>
    </font>
    <font>
      <b/>
      <sz val="12"/>
      <color rgb="FF0000FF"/>
      <name val="Arial"/>
      <family val="2"/>
      <charset val="238"/>
    </font>
    <font>
      <sz val="11"/>
      <color rgb="FF0000FF"/>
      <name val="Calibri"/>
      <family val="2"/>
      <charset val="238"/>
    </font>
    <font>
      <b/>
      <sz val="8"/>
      <color theme="0"/>
      <name val="Arial"/>
      <family val="2"/>
      <charset val="238"/>
    </font>
    <font>
      <sz val="10"/>
      <color rgb="FFFF0000"/>
      <name val="Calibri"/>
      <family val="2"/>
      <charset val="238"/>
    </font>
    <font>
      <sz val="11"/>
      <color rgb="FFFF00FF"/>
      <name val="Calibri"/>
      <family val="2"/>
      <charset val="238"/>
    </font>
    <font>
      <b/>
      <sz val="9"/>
      <color rgb="FFFF00FF"/>
      <name val="Arial"/>
      <family val="2"/>
      <charset val="238"/>
    </font>
    <font>
      <b/>
      <sz val="9"/>
      <color rgb="FFFF00FF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rgb="FF0000FF"/>
      <name val="Arial"/>
      <family val="2"/>
      <charset val="238"/>
    </font>
    <font>
      <b/>
      <sz val="7.5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0"/>
      <color rgb="FFFF00FF"/>
      <name val="Calibri"/>
      <family val="2"/>
      <charset val="238"/>
    </font>
    <font>
      <sz val="14"/>
      <color rgb="FFFF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none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none">
        <fgColor rgb="FFFFFF97"/>
        <bgColor rgb="FFFFFF97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86CCBF"/>
        <bgColor rgb="FFFFEE75"/>
      </patternFill>
    </fill>
    <fill>
      <patternFill patternType="solid">
        <fgColor rgb="FF86CCBF"/>
        <bgColor indexed="64"/>
      </patternFill>
    </fill>
    <fill>
      <patternFill patternType="solid">
        <fgColor rgb="FF86CCBF"/>
        <bgColor rgb="FFA3C9B9"/>
      </patternFill>
    </fill>
    <fill>
      <patternFill patternType="solid">
        <fgColor rgb="FFFEEC66"/>
        <bgColor rgb="FFFEDE01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3">
    <xf numFmtId="0" fontId="1" fillId="0" borderId="0" xfId="0" applyFont="1"/>
    <xf numFmtId="0" fontId="4" fillId="2" borderId="0" xfId="1" applyFont="1" applyFill="1" applyAlignment="1">
      <alignment horizontal="lef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4" borderId="0" xfId="1" applyFont="1" applyFill="1" applyAlignment="1">
      <alignment horizontal="left" vertical="center" wrapText="1" readingOrder="1"/>
    </xf>
    <xf numFmtId="0" fontId="4" fillId="5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0" fontId="5" fillId="8" borderId="0" xfId="1" applyFont="1" applyFill="1" applyAlignment="1">
      <alignment horizontal="left" vertical="center" wrapText="1" readingOrder="1"/>
    </xf>
    <xf numFmtId="0" fontId="2" fillId="9" borderId="0" xfId="1" applyFont="1" applyFill="1" applyAlignment="1">
      <alignment horizontal="left" vertical="center" wrapText="1" readingOrder="1"/>
    </xf>
    <xf numFmtId="0" fontId="5" fillId="10" borderId="0" xfId="1" applyFont="1" applyFill="1" applyAlignment="1">
      <alignment horizontal="left" vertical="center" wrapText="1" readingOrder="1"/>
    </xf>
    <xf numFmtId="0" fontId="2" fillId="11" borderId="0" xfId="1" applyFont="1" applyFill="1" applyAlignment="1">
      <alignment horizontal="left" vertical="center" wrapText="1" readingOrder="1"/>
    </xf>
    <xf numFmtId="0" fontId="5" fillId="12" borderId="0" xfId="1" applyFont="1" applyFill="1" applyAlignment="1">
      <alignment horizontal="left" vertical="center" wrapText="1" readingOrder="1"/>
    </xf>
    <xf numFmtId="0" fontId="5" fillId="12" borderId="0" xfId="1" applyFont="1" applyFill="1" applyAlignment="1">
      <alignment vertical="center" wrapText="1" readingOrder="1"/>
    </xf>
    <xf numFmtId="164" fontId="2" fillId="9" borderId="0" xfId="1" applyNumberFormat="1" applyFont="1" applyFill="1" applyAlignment="1">
      <alignment horizontal="right" vertical="center" wrapText="1" readingOrder="1"/>
    </xf>
    <xf numFmtId="4" fontId="7" fillId="0" borderId="0" xfId="0" applyNumberFormat="1" applyFont="1"/>
    <xf numFmtId="4" fontId="8" fillId="16" borderId="0" xfId="0" applyNumberFormat="1" applyFont="1" applyFill="1" applyAlignment="1">
      <alignment vertical="center"/>
    </xf>
    <xf numFmtId="0" fontId="2" fillId="9" borderId="0" xfId="1" applyFont="1" applyFill="1" applyAlignment="1">
      <alignment vertical="center" wrapText="1" readingOrder="1"/>
    </xf>
    <xf numFmtId="0" fontId="1" fillId="0" borderId="0" xfId="0" applyFont="1"/>
    <xf numFmtId="0" fontId="5" fillId="8" borderId="0" xfId="1" applyFont="1" applyFill="1" applyAlignment="1">
      <alignment vertical="center" wrapText="1" readingOrder="1"/>
    </xf>
    <xf numFmtId="0" fontId="2" fillId="11" borderId="0" xfId="1" applyFont="1" applyFill="1" applyAlignment="1">
      <alignment vertical="center" wrapText="1" readingOrder="1"/>
    </xf>
    <xf numFmtId="0" fontId="5" fillId="7" borderId="0" xfId="1" applyFont="1" applyFill="1" applyAlignment="1">
      <alignment vertical="center" wrapText="1" readingOrder="1"/>
    </xf>
    <xf numFmtId="0" fontId="5" fillId="10" borderId="0" xfId="1" applyFont="1" applyFill="1" applyAlignment="1">
      <alignment vertical="center" wrapText="1" readingOrder="1"/>
    </xf>
    <xf numFmtId="0" fontId="4" fillId="4" borderId="0" xfId="1" applyFont="1" applyFill="1" applyAlignment="1">
      <alignment vertical="center" wrapText="1" readingOrder="1"/>
    </xf>
    <xf numFmtId="0" fontId="4" fillId="5" borderId="0" xfId="1" applyFont="1" applyFill="1" applyAlignment="1">
      <alignment vertical="center" wrapText="1" readingOrder="1"/>
    </xf>
    <xf numFmtId="0" fontId="4" fillId="2" borderId="0" xfId="1" applyFont="1" applyFill="1" applyAlignment="1">
      <alignment vertical="center" wrapText="1" readingOrder="1"/>
    </xf>
    <xf numFmtId="0" fontId="4" fillId="3" borderId="0" xfId="1" applyFont="1" applyFill="1" applyAlignment="1">
      <alignment vertical="center" wrapText="1" readingOrder="1"/>
    </xf>
    <xf numFmtId="0" fontId="2" fillId="0" borderId="1" xfId="1" applyFont="1" applyBorder="1" applyAlignment="1">
      <alignment vertical="center" wrapText="1" readingOrder="1"/>
    </xf>
    <xf numFmtId="164" fontId="13" fillId="6" borderId="0" xfId="1" applyNumberFormat="1" applyFont="1" applyFill="1" applyAlignment="1">
      <alignment horizontal="right" vertical="center" wrapText="1" readingOrder="1"/>
    </xf>
    <xf numFmtId="164" fontId="12" fillId="11" borderId="0" xfId="1" applyNumberFormat="1" applyFont="1" applyFill="1" applyAlignment="1">
      <alignment horizontal="right" vertical="center" wrapText="1" readingOrder="1"/>
    </xf>
    <xf numFmtId="0" fontId="5" fillId="19" borderId="0" xfId="1" applyFont="1" applyFill="1" applyAlignment="1">
      <alignment horizontal="left" vertical="center" wrapText="1" readingOrder="1"/>
    </xf>
    <xf numFmtId="0" fontId="5" fillId="19" borderId="0" xfId="1" applyFont="1" applyFill="1" applyAlignment="1">
      <alignment vertical="center" wrapText="1" readingOrder="1"/>
    </xf>
    <xf numFmtId="0" fontId="12" fillId="11" borderId="0" xfId="1" applyFont="1" applyFill="1" applyAlignment="1">
      <alignment horizontal="left" vertical="center" wrapText="1" readingOrder="1"/>
    </xf>
    <xf numFmtId="4" fontId="7" fillId="0" borderId="2" xfId="0" applyNumberFormat="1" applyFont="1" applyBorder="1"/>
    <xf numFmtId="4" fontId="7" fillId="0" borderId="0" xfId="0" applyNumberFormat="1" applyFont="1" applyBorder="1"/>
    <xf numFmtId="4" fontId="18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4" fontId="17" fillId="0" borderId="0" xfId="0" applyNumberFormat="1" applyFont="1" applyFill="1" applyBorder="1"/>
    <xf numFmtId="0" fontId="14" fillId="11" borderId="0" xfId="1" applyFont="1" applyFill="1" applyAlignment="1">
      <alignment horizontal="left" vertical="center" wrapText="1" readingOrder="1"/>
    </xf>
    <xf numFmtId="164" fontId="14" fillId="11" borderId="0" xfId="1" applyNumberFormat="1" applyFont="1" applyFill="1" applyAlignment="1">
      <alignment horizontal="right" vertical="center" wrapText="1" readingOrder="1"/>
    </xf>
    <xf numFmtId="164" fontId="14" fillId="9" borderId="0" xfId="1" applyNumberFormat="1" applyFont="1" applyFill="1" applyAlignment="1">
      <alignment horizontal="right" vertical="center" wrapText="1" readingOrder="1"/>
    </xf>
    <xf numFmtId="0" fontId="12" fillId="17" borderId="0" xfId="1" applyFont="1" applyFill="1" applyAlignment="1">
      <alignment horizontal="left" vertical="center" wrapText="1" readingOrder="1"/>
    </xf>
    <xf numFmtId="0" fontId="13" fillId="18" borderId="0" xfId="1" applyFont="1" applyFill="1" applyAlignment="1">
      <alignment vertical="center" wrapText="1" readingOrder="1"/>
    </xf>
    <xf numFmtId="0" fontId="13" fillId="14" borderId="0" xfId="1" applyFont="1" applyFill="1" applyAlignment="1">
      <alignment horizontal="left" vertical="center" wrapText="1" readingOrder="1"/>
    </xf>
    <xf numFmtId="0" fontId="13" fillId="14" borderId="0" xfId="1" applyFont="1" applyFill="1" applyAlignment="1">
      <alignment vertical="center" wrapText="1" readingOrder="1"/>
    </xf>
    <xf numFmtId="0" fontId="13" fillId="7" borderId="0" xfId="1" applyFont="1" applyFill="1" applyAlignment="1">
      <alignment horizontal="left" vertical="center" wrapText="1" readingOrder="1"/>
    </xf>
    <xf numFmtId="0" fontId="13" fillId="7" borderId="0" xfId="1" applyFont="1" applyFill="1" applyAlignment="1">
      <alignment vertical="center" wrapText="1" readingOrder="1"/>
    </xf>
    <xf numFmtId="0" fontId="13" fillId="8" borderId="0" xfId="1" applyFont="1" applyFill="1" applyAlignment="1">
      <alignment horizontal="left" vertical="center" wrapText="1" readingOrder="1"/>
    </xf>
    <xf numFmtId="0" fontId="13" fillId="8" borderId="0" xfId="1" applyFont="1" applyFill="1" applyAlignment="1">
      <alignment vertical="center" wrapText="1" readingOrder="1"/>
    </xf>
    <xf numFmtId="0" fontId="13" fillId="10" borderId="0" xfId="1" applyFont="1" applyFill="1" applyAlignment="1">
      <alignment horizontal="left" vertical="center" wrapText="1" readingOrder="1"/>
    </xf>
    <xf numFmtId="0" fontId="13" fillId="10" borderId="0" xfId="1" applyFont="1" applyFill="1" applyAlignment="1">
      <alignment vertical="center" wrapText="1" readingOrder="1"/>
    </xf>
    <xf numFmtId="0" fontId="12" fillId="11" borderId="0" xfId="1" applyFont="1" applyFill="1" applyAlignment="1">
      <alignment vertical="center" wrapText="1" readingOrder="1"/>
    </xf>
    <xf numFmtId="0" fontId="12" fillId="9" borderId="0" xfId="1" applyFont="1" applyFill="1" applyAlignment="1">
      <alignment horizontal="left" vertical="center" wrapText="1" readingOrder="1"/>
    </xf>
    <xf numFmtId="0" fontId="12" fillId="9" borderId="0" xfId="1" applyFont="1" applyFill="1" applyAlignment="1">
      <alignment vertical="center" wrapText="1" readingOrder="1"/>
    </xf>
    <xf numFmtId="4" fontId="8" fillId="0" borderId="0" xfId="0" applyNumberFormat="1" applyFont="1"/>
    <xf numFmtId="0" fontId="13" fillId="13" borderId="0" xfId="1" applyFont="1" applyFill="1" applyAlignment="1">
      <alignment horizontal="left" vertical="center" wrapText="1" readingOrder="1"/>
    </xf>
    <xf numFmtId="0" fontId="13" fillId="13" borderId="0" xfId="1" applyFont="1" applyFill="1" applyAlignment="1">
      <alignment vertical="center" wrapText="1" readingOrder="1"/>
    </xf>
    <xf numFmtId="4" fontId="15" fillId="0" borderId="0" xfId="0" applyNumberFormat="1" applyFont="1"/>
    <xf numFmtId="0" fontId="28" fillId="0" borderId="0" xfId="0" applyFont="1"/>
    <xf numFmtId="4" fontId="29" fillId="0" borderId="0" xfId="0" applyNumberFormat="1" applyFont="1"/>
    <xf numFmtId="0" fontId="3" fillId="0" borderId="0" xfId="1" applyFont="1" applyAlignment="1">
      <alignment vertical="center" wrapText="1" readingOrder="1"/>
    </xf>
    <xf numFmtId="0" fontId="1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right"/>
    </xf>
    <xf numFmtId="0" fontId="9" fillId="0" borderId="0" xfId="0" applyFont="1" applyAlignment="1">
      <alignment readingOrder="1"/>
    </xf>
    <xf numFmtId="0" fontId="3" fillId="0" borderId="0" xfId="1" applyFont="1" applyAlignment="1">
      <alignment vertical="top" readingOrder="1"/>
    </xf>
    <xf numFmtId="0" fontId="3" fillId="0" borderId="0" xfId="1" applyFont="1" applyAlignment="1">
      <alignment horizontal="center" vertical="center" readingOrder="1"/>
    </xf>
    <xf numFmtId="0" fontId="3" fillId="0" borderId="0" xfId="1" applyFont="1" applyAlignment="1">
      <alignment horizontal="left" vertical="center" readingOrder="1"/>
    </xf>
    <xf numFmtId="4" fontId="25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vertical="center" wrapText="1" readingOrder="1"/>
    </xf>
    <xf numFmtId="4" fontId="23" fillId="0" borderId="0" xfId="1" applyNumberFormat="1" applyFont="1" applyFill="1" applyBorder="1" applyAlignment="1">
      <alignment horizontal="right" vertical="center" wrapText="1" readingOrder="1"/>
    </xf>
    <xf numFmtId="4" fontId="26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horizontal="center" vertical="center" wrapText="1" readingOrder="1"/>
    </xf>
    <xf numFmtId="4" fontId="23" fillId="0" borderId="0" xfId="1" applyNumberFormat="1" applyFont="1" applyFill="1" applyBorder="1" applyAlignment="1">
      <alignment vertical="center" wrapText="1" readingOrder="1"/>
    </xf>
    <xf numFmtId="4" fontId="12" fillId="0" borderId="0" xfId="1" applyNumberFormat="1" applyFont="1" applyFill="1" applyBorder="1" applyAlignment="1">
      <alignment horizontal="right" vertical="center" wrapText="1" readingOrder="1"/>
    </xf>
    <xf numFmtId="4" fontId="26" fillId="0" borderId="0" xfId="1" applyNumberFormat="1" applyFont="1" applyFill="1" applyBorder="1" applyAlignment="1">
      <alignment vertical="center" wrapText="1" readingOrder="1"/>
    </xf>
    <xf numFmtId="4" fontId="5" fillId="0" borderId="0" xfId="1" applyNumberFormat="1" applyFont="1" applyFill="1" applyBorder="1" applyAlignment="1">
      <alignment vertical="center" wrapText="1" readingOrder="1"/>
    </xf>
    <xf numFmtId="4" fontId="5" fillId="0" borderId="0" xfId="1" applyNumberFormat="1" applyFont="1" applyFill="1" applyBorder="1" applyAlignment="1">
      <alignment horizontal="center" vertical="center" wrapText="1" readingOrder="1"/>
    </xf>
    <xf numFmtId="4" fontId="14" fillId="0" borderId="0" xfId="1" applyNumberFormat="1" applyFont="1" applyFill="1" applyBorder="1" applyAlignment="1">
      <alignment horizontal="center" vertical="center" wrapText="1" readingOrder="1"/>
    </xf>
    <xf numFmtId="4" fontId="12" fillId="0" borderId="0" xfId="1" applyNumberFormat="1" applyFont="1" applyFill="1" applyBorder="1" applyAlignment="1">
      <alignment vertical="center" wrapText="1" readingOrder="1"/>
    </xf>
    <xf numFmtId="4" fontId="13" fillId="0" borderId="0" xfId="1" applyNumberFormat="1" applyFont="1" applyFill="1" applyBorder="1" applyAlignment="1">
      <alignment horizontal="right" vertical="center" wrapText="1" readingOrder="1"/>
    </xf>
    <xf numFmtId="4" fontId="2" fillId="0" borderId="0" xfId="1" applyNumberFormat="1" applyFont="1" applyFill="1" applyBorder="1" applyAlignment="1">
      <alignment horizontal="left" vertical="center" wrapText="1" readingOrder="1"/>
    </xf>
    <xf numFmtId="4" fontId="14" fillId="0" borderId="0" xfId="1" applyNumberFormat="1" applyFont="1" applyFill="1" applyBorder="1" applyAlignment="1">
      <alignment vertical="center" wrapText="1" readingOrder="1"/>
    </xf>
    <xf numFmtId="4" fontId="5" fillId="0" borderId="0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15" fillId="0" borderId="0" xfId="0" applyFont="1" applyFill="1" applyBorder="1" applyAlignment="1">
      <alignment horizontal="left" vertical="top" wrapText="1"/>
    </xf>
    <xf numFmtId="4" fontId="16" fillId="0" borderId="0" xfId="0" applyNumberFormat="1" applyFont="1" applyFill="1" applyBorder="1"/>
    <xf numFmtId="4" fontId="20" fillId="0" borderId="0" xfId="0" applyNumberFormat="1" applyFont="1" applyFill="1" applyBorder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4" fontId="19" fillId="0" borderId="0" xfId="0" applyNumberFormat="1" applyFont="1" applyFill="1" applyBorder="1"/>
    <xf numFmtId="0" fontId="15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/>
    <xf numFmtId="4" fontId="24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 wrapText="1" readingOrder="1"/>
    </xf>
    <xf numFmtId="4" fontId="14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right" vertical="center" wrapText="1" readingOrder="1"/>
    </xf>
    <xf numFmtId="4" fontId="12" fillId="0" borderId="0" xfId="0" applyNumberFormat="1" applyFont="1" applyFill="1" applyBorder="1"/>
    <xf numFmtId="4" fontId="26" fillId="0" borderId="0" xfId="0" applyNumberFormat="1" applyFont="1" applyFill="1" applyBorder="1"/>
    <xf numFmtId="164" fontId="26" fillId="0" borderId="0" xfId="0" applyNumberFormat="1" applyFont="1" applyFill="1" applyBorder="1"/>
    <xf numFmtId="0" fontId="12" fillId="0" borderId="0" xfId="0" applyFont="1" applyFill="1" applyBorder="1"/>
    <xf numFmtId="0" fontId="10" fillId="0" borderId="0" xfId="0" applyFont="1" applyAlignment="1">
      <alignment horizontal="center"/>
    </xf>
    <xf numFmtId="0" fontId="13" fillId="11" borderId="0" xfId="1" applyFont="1" applyFill="1" applyAlignment="1">
      <alignment horizontal="left" vertical="center" wrapText="1" readingOrder="1"/>
    </xf>
    <xf numFmtId="164" fontId="31" fillId="9" borderId="0" xfId="1" applyNumberFormat="1" applyFont="1" applyFill="1" applyAlignment="1">
      <alignment horizontal="right" vertical="center" wrapText="1" readingOrder="1"/>
    </xf>
    <xf numFmtId="4" fontId="30" fillId="0" borderId="0" xfId="0" applyNumberFormat="1" applyFont="1"/>
    <xf numFmtId="4" fontId="15" fillId="0" borderId="2" xfId="0" applyNumberFormat="1" applyFont="1" applyBorder="1"/>
    <xf numFmtId="4" fontId="22" fillId="0" borderId="0" xfId="0" applyNumberFormat="1" applyFont="1"/>
    <xf numFmtId="0" fontId="14" fillId="9" borderId="0" xfId="1" applyFont="1" applyFill="1" applyAlignment="1">
      <alignment vertical="center" wrapText="1" readingOrder="1"/>
    </xf>
    <xf numFmtId="164" fontId="34" fillId="11" borderId="0" xfId="1" applyNumberFormat="1" applyFont="1" applyFill="1" applyAlignment="1">
      <alignment horizontal="right" vertical="center" wrapText="1" readingOrder="1"/>
    </xf>
    <xf numFmtId="164" fontId="34" fillId="9" borderId="0" xfId="1" applyNumberFormat="1" applyFont="1" applyFill="1" applyAlignment="1">
      <alignment horizontal="right" vertical="center" wrapText="1" readingOrder="1"/>
    </xf>
    <xf numFmtId="164" fontId="35" fillId="14" borderId="0" xfId="1" applyNumberFormat="1" applyFont="1" applyFill="1" applyAlignment="1">
      <alignment horizontal="right" vertical="center" wrapText="1" readingOrder="1"/>
    </xf>
    <xf numFmtId="0" fontId="3" fillId="0" borderId="0" xfId="1" applyFont="1" applyAlignment="1">
      <alignment vertical="top" wrapText="1" readingOrder="1"/>
    </xf>
    <xf numFmtId="0" fontId="9" fillId="0" borderId="0" xfId="0" applyFont="1"/>
    <xf numFmtId="14" fontId="13" fillId="10" borderId="0" xfId="1" applyNumberFormat="1" applyFont="1" applyFill="1" applyAlignment="1">
      <alignment horizontal="left" vertical="center" wrapText="1" readingOrder="1"/>
    </xf>
    <xf numFmtId="0" fontId="34" fillId="0" borderId="1" xfId="1" applyFont="1" applyBorder="1" applyAlignment="1">
      <alignment horizontal="center" vertical="center" wrapText="1" readingOrder="1"/>
    </xf>
    <xf numFmtId="164" fontId="31" fillId="11" borderId="0" xfId="1" applyNumberFormat="1" applyFont="1" applyFill="1" applyAlignment="1">
      <alignment horizontal="right" vertical="center" wrapText="1" readingOrder="1"/>
    </xf>
    <xf numFmtId="0" fontId="31" fillId="0" borderId="1" xfId="1" applyFont="1" applyBorder="1" applyAlignment="1">
      <alignment horizontal="center" vertical="center" wrapText="1" readingOrder="1"/>
    </xf>
    <xf numFmtId="0" fontId="12" fillId="0" borderId="0" xfId="1" applyFont="1" applyFill="1" applyAlignment="1">
      <alignment horizontal="left" vertical="center" wrapText="1" readingOrder="1"/>
    </xf>
    <xf numFmtId="0" fontId="12" fillId="0" borderId="0" xfId="1" applyFont="1" applyFill="1" applyAlignment="1">
      <alignment vertical="center" wrapText="1" readingOrder="1"/>
    </xf>
    <xf numFmtId="0" fontId="38" fillId="0" borderId="0" xfId="0" applyFont="1"/>
    <xf numFmtId="164" fontId="32" fillId="14" borderId="0" xfId="1" applyNumberFormat="1" applyFont="1" applyFill="1" applyAlignment="1">
      <alignment horizontal="right" vertical="center" wrapText="1" readingOrder="1"/>
    </xf>
    <xf numFmtId="164" fontId="32" fillId="7" borderId="0" xfId="1" applyNumberFormat="1" applyFont="1" applyFill="1" applyAlignment="1">
      <alignment horizontal="right" vertical="center" wrapText="1" readingOrder="1"/>
    </xf>
    <xf numFmtId="164" fontId="32" fillId="8" borderId="0" xfId="1" applyNumberFormat="1" applyFont="1" applyFill="1" applyAlignment="1">
      <alignment horizontal="right" vertical="center" wrapText="1" readingOrder="1"/>
    </xf>
    <xf numFmtId="164" fontId="32" fillId="10" borderId="0" xfId="1" applyNumberFormat="1" applyFont="1" applyFill="1" applyAlignment="1">
      <alignment horizontal="right" vertical="center" wrapText="1" readingOrder="1"/>
    </xf>
    <xf numFmtId="164" fontId="32" fillId="13" borderId="0" xfId="1" applyNumberFormat="1" applyFont="1" applyFill="1" applyAlignment="1">
      <alignment horizontal="right" vertical="center" wrapText="1" readingOrder="1"/>
    </xf>
    <xf numFmtId="164" fontId="39" fillId="2" borderId="0" xfId="1" applyNumberFormat="1" applyFont="1" applyFill="1" applyAlignment="1">
      <alignment horizontal="right" vertical="center" wrapText="1" readingOrder="1"/>
    </xf>
    <xf numFmtId="164" fontId="39" fillId="3" borderId="0" xfId="1" applyNumberFormat="1" applyFont="1" applyFill="1" applyAlignment="1">
      <alignment horizontal="right" vertical="center" wrapText="1" readingOrder="1"/>
    </xf>
    <xf numFmtId="164" fontId="39" fillId="4" borderId="0" xfId="1" applyNumberFormat="1" applyFont="1" applyFill="1" applyAlignment="1">
      <alignment horizontal="right" vertical="center" wrapText="1" readingOrder="1"/>
    </xf>
    <xf numFmtId="164" fontId="39" fillId="5" borderId="0" xfId="1" applyNumberFormat="1" applyFont="1" applyFill="1" applyAlignment="1">
      <alignment horizontal="right" vertical="center" wrapText="1" readingOrder="1"/>
    </xf>
    <xf numFmtId="0" fontId="14" fillId="9" borderId="0" xfId="1" applyFont="1" applyFill="1" applyAlignment="1">
      <alignment horizontal="left" vertical="center" wrapText="1" readingOrder="1"/>
    </xf>
    <xf numFmtId="0" fontId="13" fillId="14" borderId="3" xfId="1" applyFont="1" applyFill="1" applyBorder="1" applyAlignment="1">
      <alignment horizontal="left" vertical="center" wrapText="1" readingOrder="1"/>
    </xf>
    <xf numFmtId="0" fontId="13" fillId="14" borderId="4" xfId="1" applyFont="1" applyFill="1" applyBorder="1" applyAlignment="1">
      <alignment horizontal="left" vertical="center" wrapText="1" readingOrder="1"/>
    </xf>
    <xf numFmtId="0" fontId="13" fillId="14" borderId="4" xfId="1" applyFont="1" applyFill="1" applyBorder="1" applyAlignment="1">
      <alignment vertical="center" wrapText="1" readingOrder="1"/>
    </xf>
    <xf numFmtId="164" fontId="32" fillId="14" borderId="4" xfId="1" applyNumberFormat="1" applyFont="1" applyFill="1" applyBorder="1" applyAlignment="1">
      <alignment horizontal="right" vertical="center" wrapText="1" readingOrder="1"/>
    </xf>
    <xf numFmtId="0" fontId="32" fillId="14" borderId="4" xfId="1" applyFont="1" applyFill="1" applyBorder="1" applyAlignment="1">
      <alignment vertical="center" wrapText="1" readingOrder="1"/>
    </xf>
    <xf numFmtId="0" fontId="5" fillId="14" borderId="5" xfId="1" applyFont="1" applyFill="1" applyBorder="1" applyAlignment="1">
      <alignment horizontal="left" vertical="center" wrapText="1" readingOrder="1"/>
    </xf>
    <xf numFmtId="0" fontId="5" fillId="14" borderId="2" xfId="1" applyFont="1" applyFill="1" applyBorder="1" applyAlignment="1">
      <alignment horizontal="left" vertical="center" wrapText="1" readingOrder="1"/>
    </xf>
    <xf numFmtId="0" fontId="5" fillId="14" borderId="2" xfId="1" applyFont="1" applyFill="1" applyBorder="1" applyAlignment="1">
      <alignment vertical="center" wrapText="1" readingOrder="1"/>
    </xf>
    <xf numFmtId="0" fontId="5" fillId="13" borderId="3" xfId="1" applyFont="1" applyFill="1" applyBorder="1" applyAlignment="1">
      <alignment horizontal="left" vertical="center" wrapText="1" readingOrder="1"/>
    </xf>
    <xf numFmtId="0" fontId="5" fillId="13" borderId="4" xfId="1" applyFont="1" applyFill="1" applyBorder="1" applyAlignment="1">
      <alignment horizontal="left" vertical="center" wrapText="1" readingOrder="1"/>
    </xf>
    <xf numFmtId="0" fontId="5" fillId="13" borderId="4" xfId="1" applyFont="1" applyFill="1" applyBorder="1" applyAlignment="1">
      <alignment vertical="center" wrapText="1" readingOrder="1"/>
    </xf>
    <xf numFmtId="4" fontId="8" fillId="15" borderId="4" xfId="0" applyNumberFormat="1" applyFont="1" applyFill="1" applyBorder="1"/>
    <xf numFmtId="4" fontId="28" fillId="0" borderId="0" xfId="0" applyNumberFormat="1" applyFont="1"/>
    <xf numFmtId="0" fontId="14" fillId="11" borderId="0" xfId="1" applyFont="1" applyFill="1" applyAlignment="1">
      <alignment vertical="center" wrapText="1" readingOrder="1"/>
    </xf>
    <xf numFmtId="0" fontId="2" fillId="11" borderId="0" xfId="1" applyFont="1" applyFill="1" applyAlignment="1">
      <alignment horizontal="left" vertical="center"/>
    </xf>
    <xf numFmtId="0" fontId="2" fillId="11" borderId="0" xfId="1" applyFont="1" applyFill="1" applyAlignment="1">
      <alignment vertical="center"/>
    </xf>
    <xf numFmtId="164" fontId="34" fillId="11" borderId="0" xfId="1" applyNumberFormat="1" applyFont="1" applyFill="1" applyAlignment="1">
      <alignment horizontal="right" vertical="center"/>
    </xf>
    <xf numFmtId="164" fontId="31" fillId="9" borderId="0" xfId="1" applyNumberFormat="1" applyFont="1" applyFill="1" applyAlignment="1">
      <alignment horizontal="right" vertical="center"/>
    </xf>
    <xf numFmtId="4" fontId="7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2" fontId="13" fillId="7" borderId="0" xfId="1" applyNumberFormat="1" applyFont="1" applyFill="1" applyAlignment="1">
      <alignment horizontal="left" vertical="center" wrapText="1" readingOrder="1"/>
    </xf>
    <xf numFmtId="2" fontId="13" fillId="8" borderId="0" xfId="1" applyNumberFormat="1" applyFont="1" applyFill="1" applyAlignment="1">
      <alignment horizontal="left" vertical="center" wrapText="1" readingOrder="1"/>
    </xf>
    <xf numFmtId="164" fontId="21" fillId="14" borderId="0" xfId="1" applyNumberFormat="1" applyFont="1" applyFill="1" applyAlignment="1">
      <alignment horizontal="right" vertical="center" wrapText="1" readingOrder="1"/>
    </xf>
    <xf numFmtId="164" fontId="14" fillId="11" borderId="0" xfId="1" applyNumberFormat="1" applyFont="1" applyFill="1" applyAlignment="1">
      <alignment horizontal="right" vertical="center"/>
    </xf>
    <xf numFmtId="4" fontId="40" fillId="0" borderId="0" xfId="0" applyNumberFormat="1" applyFont="1"/>
    <xf numFmtId="0" fontId="41" fillId="0" borderId="0" xfId="0" applyFont="1"/>
    <xf numFmtId="0" fontId="42" fillId="0" borderId="0" xfId="1" applyFont="1" applyAlignment="1">
      <alignment readingOrder="1"/>
    </xf>
    <xf numFmtId="9" fontId="42" fillId="0" borderId="0" xfId="0" applyNumberFormat="1" applyFont="1" applyAlignment="1">
      <alignment vertical="top"/>
    </xf>
    <xf numFmtId="4" fontId="43" fillId="15" borderId="4" xfId="0" applyNumberFormat="1" applyFont="1" applyFill="1" applyBorder="1"/>
    <xf numFmtId="164" fontId="35" fillId="14" borderId="2" xfId="1" applyNumberFormat="1" applyFont="1" applyFill="1" applyBorder="1" applyAlignment="1">
      <alignment horizontal="right" vertical="center" wrapText="1" readingOrder="1"/>
    </xf>
    <xf numFmtId="164" fontId="35" fillId="7" borderId="0" xfId="1" applyNumberFormat="1" applyFont="1" applyFill="1" applyAlignment="1">
      <alignment horizontal="right" vertical="center" wrapText="1" readingOrder="1"/>
    </xf>
    <xf numFmtId="164" fontId="35" fillId="8" borderId="0" xfId="1" applyNumberFormat="1" applyFont="1" applyFill="1" applyAlignment="1">
      <alignment horizontal="right" vertical="center" wrapText="1" readingOrder="1"/>
    </xf>
    <xf numFmtId="164" fontId="35" fillId="10" borderId="0" xfId="1" applyNumberFormat="1" applyFont="1" applyFill="1" applyAlignment="1">
      <alignment horizontal="right" vertical="center" wrapText="1" readingOrder="1"/>
    </xf>
    <xf numFmtId="164" fontId="35" fillId="14" borderId="4" xfId="1" applyNumberFormat="1" applyFont="1" applyFill="1" applyBorder="1" applyAlignment="1">
      <alignment horizontal="right" vertical="center" wrapText="1" readingOrder="1"/>
    </xf>
    <xf numFmtId="164" fontId="35" fillId="13" borderId="0" xfId="1" applyNumberFormat="1" applyFont="1" applyFill="1" applyAlignment="1">
      <alignment horizontal="right" vertical="center" wrapText="1" readingOrder="1"/>
    </xf>
    <xf numFmtId="0" fontId="44" fillId="0" borderId="0" xfId="1" applyFont="1" applyAlignment="1">
      <alignment vertical="top" wrapText="1" readingOrder="1"/>
    </xf>
    <xf numFmtId="0" fontId="44" fillId="0" borderId="0" xfId="1" applyFont="1" applyAlignment="1">
      <alignment vertical="center" wrapText="1" readingOrder="1"/>
    </xf>
    <xf numFmtId="0" fontId="45" fillId="0" borderId="0" xfId="0" applyFont="1" applyAlignment="1"/>
    <xf numFmtId="0" fontId="14" fillId="0" borderId="1" xfId="1" applyFont="1" applyBorder="1" applyAlignment="1">
      <alignment vertical="center" wrapText="1" readingOrder="1"/>
    </xf>
    <xf numFmtId="0" fontId="21" fillId="2" borderId="0" xfId="1" applyFont="1" applyFill="1" applyAlignment="1">
      <alignment horizontal="left" vertical="center" wrapText="1" readingOrder="1"/>
    </xf>
    <xf numFmtId="0" fontId="21" fillId="3" borderId="0" xfId="1" applyFont="1" applyFill="1" applyAlignment="1">
      <alignment horizontal="left" vertical="center" wrapText="1" readingOrder="1"/>
    </xf>
    <xf numFmtId="0" fontId="21" fillId="4" borderId="0" xfId="1" applyFont="1" applyFill="1" applyAlignment="1">
      <alignment horizontal="left" vertical="center" wrapText="1" readingOrder="1"/>
    </xf>
    <xf numFmtId="0" fontId="21" fillId="5" borderId="0" xfId="1" applyFont="1" applyFill="1" applyAlignment="1">
      <alignment horizontal="left" vertical="center" wrapText="1" readingOrder="1"/>
    </xf>
    <xf numFmtId="0" fontId="21" fillId="19" borderId="0" xfId="1" applyFont="1" applyFill="1" applyAlignment="1">
      <alignment horizontal="left" vertical="center" wrapText="1" readingOrder="1"/>
    </xf>
    <xf numFmtId="0" fontId="21" fillId="7" borderId="0" xfId="1" applyFont="1" applyFill="1" applyAlignment="1">
      <alignment horizontal="left" vertical="center" wrapText="1" readingOrder="1"/>
    </xf>
    <xf numFmtId="0" fontId="21" fillId="8" borderId="0" xfId="1" applyFont="1" applyFill="1" applyAlignment="1">
      <alignment horizontal="left" vertical="center" wrapText="1" readingOrder="1"/>
    </xf>
    <xf numFmtId="0" fontId="21" fillId="10" borderId="0" xfId="1" applyFont="1" applyFill="1" applyAlignment="1">
      <alignment horizontal="left" vertical="center" wrapText="1" readingOrder="1"/>
    </xf>
    <xf numFmtId="0" fontId="14" fillId="11" borderId="0" xfId="1" applyFont="1" applyFill="1" applyAlignment="1">
      <alignment horizontal="left" vertical="center"/>
    </xf>
    <xf numFmtId="0" fontId="14" fillId="17" borderId="0" xfId="1" applyFont="1" applyFill="1" applyAlignment="1">
      <alignment horizontal="left" vertical="center" wrapText="1" readingOrder="1"/>
    </xf>
    <xf numFmtId="0" fontId="21" fillId="14" borderId="0" xfId="1" applyFont="1" applyFill="1" applyAlignment="1">
      <alignment horizontal="left" vertical="center" wrapText="1" readingOrder="1"/>
    </xf>
    <xf numFmtId="0" fontId="21" fillId="14" borderId="4" xfId="1" applyFont="1" applyFill="1" applyBorder="1" applyAlignment="1">
      <alignment horizontal="left" vertical="center" wrapText="1" readingOrder="1"/>
    </xf>
    <xf numFmtId="0" fontId="21" fillId="13" borderId="0" xfId="1" applyFont="1" applyFill="1" applyAlignment="1">
      <alignment horizontal="left" vertical="center" wrapText="1" readingOrder="1"/>
    </xf>
    <xf numFmtId="0" fontId="46" fillId="0" borderId="0" xfId="0" applyFont="1" applyAlignment="1">
      <alignment readingOrder="1"/>
    </xf>
    <xf numFmtId="0" fontId="44" fillId="0" borderId="0" xfId="1" applyFont="1" applyAlignment="1">
      <alignment horizontal="left" vertical="center" readingOrder="1"/>
    </xf>
    <xf numFmtId="0" fontId="14" fillId="0" borderId="1" xfId="1" applyFont="1" applyBorder="1" applyAlignment="1">
      <alignment horizontal="right" vertical="center" wrapText="1" readingOrder="1"/>
    </xf>
    <xf numFmtId="4" fontId="22" fillId="15" borderId="4" xfId="0" applyNumberFormat="1" applyFont="1" applyFill="1" applyBorder="1"/>
    <xf numFmtId="164" fontId="21" fillId="14" borderId="2" xfId="1" applyNumberFormat="1" applyFont="1" applyFill="1" applyBorder="1" applyAlignment="1">
      <alignment horizontal="right" vertical="center" wrapText="1" readingOrder="1"/>
    </xf>
    <xf numFmtId="164" fontId="21" fillId="7" borderId="0" xfId="1" applyNumberFormat="1" applyFont="1" applyFill="1" applyAlignment="1">
      <alignment horizontal="right" vertical="center" wrapText="1" readingOrder="1"/>
    </xf>
    <xf numFmtId="164" fontId="21" fillId="8" borderId="0" xfId="1" applyNumberFormat="1" applyFont="1" applyFill="1" applyAlignment="1">
      <alignment horizontal="right" vertical="center" wrapText="1" readingOrder="1"/>
    </xf>
    <xf numFmtId="164" fontId="21" fillId="10" borderId="0" xfId="1" applyNumberFormat="1" applyFont="1" applyFill="1" applyAlignment="1">
      <alignment horizontal="right" vertical="center" wrapText="1" readingOrder="1"/>
    </xf>
    <xf numFmtId="164" fontId="21" fillId="14" borderId="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Alignment="1">
      <alignment horizontal="right" vertical="center" wrapText="1" readingOrder="1"/>
    </xf>
    <xf numFmtId="164" fontId="21" fillId="13" borderId="0" xfId="1" applyNumberFormat="1" applyFont="1" applyFill="1" applyAlignment="1">
      <alignment horizontal="right" vertical="center" wrapText="1" readingOrder="1"/>
    </xf>
    <xf numFmtId="0" fontId="37" fillId="0" borderId="0" xfId="1" applyFont="1" applyAlignment="1">
      <alignment vertical="center" readingOrder="1"/>
    </xf>
    <xf numFmtId="9" fontId="47" fillId="0" borderId="0" xfId="0" applyNumberFormat="1" applyFont="1" applyAlignment="1">
      <alignment vertical="top"/>
    </xf>
    <xf numFmtId="4" fontId="33" fillId="15" borderId="4" xfId="0" applyNumberFormat="1" applyFont="1" applyFill="1" applyBorder="1"/>
    <xf numFmtId="164" fontId="32" fillId="14" borderId="2" xfId="1" applyNumberFormat="1" applyFont="1" applyFill="1" applyBorder="1" applyAlignment="1">
      <alignment horizontal="right" vertical="center" wrapText="1" readingOrder="1"/>
    </xf>
    <xf numFmtId="164" fontId="32" fillId="7" borderId="0" xfId="1" applyNumberFormat="1" applyFont="1" applyFill="1" applyBorder="1" applyAlignment="1">
      <alignment horizontal="right" vertical="center" wrapText="1" readingOrder="1"/>
    </xf>
    <xf numFmtId="164" fontId="32" fillId="8" borderId="0" xfId="1" applyNumberFormat="1" applyFont="1" applyFill="1" applyBorder="1" applyAlignment="1">
      <alignment horizontal="right" vertical="center" wrapText="1" readingOrder="1"/>
    </xf>
    <xf numFmtId="164" fontId="31" fillId="11" borderId="0" xfId="1" applyNumberFormat="1" applyFont="1" applyFill="1" applyBorder="1" applyAlignment="1">
      <alignment horizontal="right" vertical="center" wrapText="1" readingOrder="1"/>
    </xf>
    <xf numFmtId="164" fontId="31" fillId="0" borderId="0" xfId="1" applyNumberFormat="1" applyFont="1" applyFill="1" applyBorder="1" applyAlignment="1">
      <alignment horizontal="right" vertical="center" wrapText="1" readingOrder="1"/>
    </xf>
    <xf numFmtId="164" fontId="32" fillId="13" borderId="0" xfId="1" applyNumberFormat="1" applyFont="1" applyFill="1" applyBorder="1" applyAlignment="1">
      <alignment horizontal="right" vertical="center" wrapText="1" readingOrder="1"/>
    </xf>
    <xf numFmtId="0" fontId="44" fillId="0" borderId="0" xfId="1" applyFont="1" applyAlignment="1">
      <alignment horizontal="center" vertical="top" readingOrder="1"/>
    </xf>
    <xf numFmtId="0" fontId="44" fillId="0" borderId="0" xfId="1" applyFont="1" applyAlignment="1">
      <alignment horizontal="center" vertical="center" readingOrder="1"/>
    </xf>
    <xf numFmtId="0" fontId="45" fillId="0" borderId="0" xfId="0" applyFont="1" applyAlignment="1">
      <alignment horizontal="center" readingOrder="1"/>
    </xf>
    <xf numFmtId="0" fontId="28" fillId="0" borderId="0" xfId="0" applyFont="1" applyAlignment="1">
      <alignment horizontal="center" readingOrder="1"/>
    </xf>
    <xf numFmtId="0" fontId="14" fillId="0" borderId="1" xfId="1" applyFont="1" applyBorder="1" applyAlignment="1">
      <alignment horizontal="center" vertical="center" wrapText="1" readingOrder="1"/>
    </xf>
    <xf numFmtId="0" fontId="21" fillId="2" borderId="0" xfId="1" applyFont="1" applyFill="1" applyAlignment="1">
      <alignment horizontal="center" vertical="center" wrapText="1" readingOrder="1"/>
    </xf>
    <xf numFmtId="0" fontId="21" fillId="3" borderId="0" xfId="1" applyFont="1" applyFill="1" applyAlignment="1">
      <alignment horizontal="center" vertical="center" wrapText="1" readingOrder="1"/>
    </xf>
    <xf numFmtId="0" fontId="21" fillId="4" borderId="0" xfId="1" applyFont="1" applyFill="1" applyAlignment="1">
      <alignment horizontal="center" vertical="center" wrapText="1" readingOrder="1"/>
    </xf>
    <xf numFmtId="0" fontId="21" fillId="5" borderId="0" xfId="1" applyFont="1" applyFill="1" applyAlignment="1">
      <alignment horizontal="center" vertical="center" wrapText="1" readingOrder="1"/>
    </xf>
    <xf numFmtId="0" fontId="21" fillId="6" borderId="0" xfId="1" applyFont="1" applyFill="1" applyAlignment="1">
      <alignment horizontal="center" vertical="center" wrapText="1" readingOrder="1"/>
    </xf>
    <xf numFmtId="0" fontId="21" fillId="12" borderId="0" xfId="1" applyFont="1" applyFill="1" applyAlignment="1">
      <alignment horizontal="center" vertical="center" wrapText="1" readingOrder="1"/>
    </xf>
    <xf numFmtId="0" fontId="21" fillId="13" borderId="4" xfId="1" applyFont="1" applyFill="1" applyBorder="1" applyAlignment="1">
      <alignment horizontal="center" vertical="center" wrapText="1" readingOrder="1"/>
    </xf>
    <xf numFmtId="0" fontId="21" fillId="14" borderId="2" xfId="1" applyFont="1" applyFill="1" applyBorder="1" applyAlignment="1">
      <alignment horizontal="center" vertical="center" wrapText="1" readingOrder="1"/>
    </xf>
    <xf numFmtId="0" fontId="21" fillId="7" borderId="0" xfId="1" applyFont="1" applyFill="1" applyAlignment="1">
      <alignment horizontal="center" vertical="center" wrapText="1" readingOrder="1"/>
    </xf>
    <xf numFmtId="0" fontId="21" fillId="8" borderId="0" xfId="1" applyFont="1" applyFill="1" applyAlignment="1">
      <alignment horizontal="center" vertical="center" wrapText="1" readingOrder="1"/>
    </xf>
    <xf numFmtId="0" fontId="21" fillId="10" borderId="0" xfId="1" applyFont="1" applyFill="1" applyAlignment="1">
      <alignment horizontal="center" vertical="center" wrapText="1" readingOrder="1"/>
    </xf>
    <xf numFmtId="0" fontId="14" fillId="11" borderId="0" xfId="1" applyFont="1" applyFill="1" applyAlignment="1">
      <alignment horizontal="center" vertical="center" wrapText="1" readingOrder="1"/>
    </xf>
    <xf numFmtId="0" fontId="14" fillId="9" borderId="0" xfId="1" applyFont="1" applyFill="1" applyAlignment="1">
      <alignment horizontal="center" vertical="center" wrapText="1" readingOrder="1"/>
    </xf>
    <xf numFmtId="0" fontId="21" fillId="14" borderId="4" xfId="1" applyFont="1" applyFill="1" applyBorder="1" applyAlignment="1">
      <alignment horizontal="center" vertical="center" wrapText="1" readingOrder="1"/>
    </xf>
    <xf numFmtId="0" fontId="14" fillId="0" borderId="0" xfId="1" applyFont="1" applyFill="1" applyAlignment="1">
      <alignment horizontal="center" vertical="center" wrapText="1" readingOrder="1"/>
    </xf>
    <xf numFmtId="0" fontId="21" fillId="13" borderId="0" xfId="1" applyFont="1" applyFill="1" applyAlignment="1">
      <alignment horizontal="center" vertical="center" wrapText="1" readingOrder="1"/>
    </xf>
    <xf numFmtId="0" fontId="48" fillId="7" borderId="0" xfId="1" applyFont="1" applyFill="1" applyAlignment="1">
      <alignment vertical="center" wrapText="1" readingOrder="1"/>
    </xf>
    <xf numFmtId="0" fontId="13" fillId="20" borderId="0" xfId="1" applyFont="1" applyFill="1" applyAlignment="1">
      <alignment horizontal="left" vertical="center" wrapText="1" readingOrder="1"/>
    </xf>
    <xf numFmtId="0" fontId="21" fillId="20" borderId="0" xfId="1" applyFont="1" applyFill="1" applyAlignment="1">
      <alignment horizontal="center" vertical="center" wrapText="1" readingOrder="1"/>
    </xf>
    <xf numFmtId="0" fontId="13" fillId="20" borderId="0" xfId="1" applyFont="1" applyFill="1" applyAlignment="1">
      <alignment vertical="center" wrapText="1" readingOrder="1"/>
    </xf>
    <xf numFmtId="164" fontId="21" fillId="11" borderId="0" xfId="1" applyNumberFormat="1" applyFont="1" applyFill="1" applyAlignment="1">
      <alignment horizontal="right" vertical="center" wrapText="1" readingOrder="1"/>
    </xf>
    <xf numFmtId="0" fontId="49" fillId="0" borderId="0" xfId="1" applyFont="1" applyAlignment="1">
      <alignment horizontal="left" vertical="top" wrapText="1" readingOrder="1"/>
    </xf>
    <xf numFmtId="0" fontId="50" fillId="0" borderId="0" xfId="0" applyFont="1" applyAlignment="1">
      <alignment horizontal="left"/>
    </xf>
    <xf numFmtId="164" fontId="35" fillId="19" borderId="0" xfId="1" applyNumberFormat="1" applyFont="1" applyFill="1" applyAlignment="1">
      <alignment horizontal="right" vertical="center" wrapText="1" readingOrder="1"/>
    </xf>
    <xf numFmtId="4" fontId="36" fillId="0" borderId="0" xfId="0" applyNumberFormat="1" applyFont="1"/>
    <xf numFmtId="4" fontId="36" fillId="0" borderId="2" xfId="0" applyNumberFormat="1" applyFont="1" applyBorder="1"/>
    <xf numFmtId="4" fontId="43" fillId="0" borderId="0" xfId="0" applyNumberFormat="1" applyFont="1"/>
    <xf numFmtId="0" fontId="46" fillId="0" borderId="0" xfId="0" applyFont="1"/>
    <xf numFmtId="0" fontId="51" fillId="0" borderId="0" xfId="0" applyFont="1" applyAlignment="1"/>
    <xf numFmtId="164" fontId="21" fillId="19" borderId="0" xfId="1" applyNumberFormat="1" applyFont="1" applyFill="1" applyAlignment="1">
      <alignment horizontal="right" vertical="center" wrapText="1" readingOrder="1"/>
    </xf>
    <xf numFmtId="4" fontId="30" fillId="0" borderId="0" xfId="0" applyNumberFormat="1" applyFont="1" applyBorder="1"/>
    <xf numFmtId="164" fontId="32" fillId="19" borderId="0" xfId="1" applyNumberFormat="1" applyFont="1" applyFill="1" applyAlignment="1">
      <alignment horizontal="right" vertical="center" wrapText="1" readingOrder="1"/>
    </xf>
    <xf numFmtId="0" fontId="2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1" applyFont="1" applyAlignment="1">
      <alignment vertical="top" wrapText="1" readingOrder="1"/>
    </xf>
    <xf numFmtId="0" fontId="9" fillId="0" borderId="0" xfId="0" applyFont="1"/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A3C9B9"/>
      <rgbColor rgb="00FEDE01"/>
      <rgbColor rgb="00FFEE75"/>
      <rgbColor rgb="00FFFF97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00FF"/>
      <color rgb="FFFEEC66"/>
      <color rgb="FF009644"/>
      <color rgb="FF009A46"/>
      <color rgb="FF19BB0D"/>
      <color rgb="FF009E47"/>
      <color rgb="FFDE50DE"/>
      <color rgb="FF86CCBF"/>
      <color rgb="FF6CC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showGridLines="0" topLeftCell="A118" workbookViewId="0">
      <selection activeCell="F145" sqref="F145"/>
    </sheetView>
  </sheetViews>
  <sheetFormatPr defaultRowHeight="15" x14ac:dyDescent="0.25"/>
  <cols>
    <col min="1" max="1" width="12.140625" style="18" customWidth="1"/>
    <col min="2" max="2" width="8.140625" style="58" customWidth="1"/>
    <col min="3" max="3" width="13.42578125" style="18" customWidth="1"/>
    <col min="4" max="4" width="52.140625" style="18" customWidth="1"/>
    <col min="5" max="5" width="11.42578125" style="58" customWidth="1"/>
    <col min="6" max="6" width="14.85546875" style="165" customWidth="1"/>
    <col min="7" max="7" width="14.28515625" style="18" customWidth="1"/>
    <col min="8" max="8" width="12" style="85" customWidth="1"/>
    <col min="9" max="9" width="8.5703125" style="85" customWidth="1"/>
    <col min="10" max="10" width="11.42578125" style="85" customWidth="1"/>
    <col min="11" max="11" width="11.140625" style="85" customWidth="1"/>
    <col min="12" max="12" width="8.85546875" style="85" customWidth="1"/>
    <col min="13" max="13" width="11.28515625" style="85" customWidth="1"/>
    <col min="14" max="14" width="16.42578125" style="85" customWidth="1"/>
    <col min="15" max="15" width="11.7109375" style="85" customWidth="1"/>
    <col min="16" max="21" width="9.140625" style="85"/>
    <col min="22" max="16384" width="9.140625" style="18"/>
  </cols>
  <sheetData>
    <row r="1" spans="1:17" ht="14.25" customHeight="1" x14ac:dyDescent="0.25">
      <c r="A1" s="251" t="s">
        <v>141</v>
      </c>
      <c r="B1" s="251"/>
      <c r="C1" s="252"/>
      <c r="D1" s="252"/>
      <c r="E1" s="244"/>
    </row>
    <row r="2" spans="1:17" ht="14.25" customHeight="1" x14ac:dyDescent="0.25">
      <c r="A2" s="120"/>
      <c r="B2" s="175"/>
      <c r="C2" s="121"/>
      <c r="D2" s="121"/>
      <c r="G2" s="63"/>
    </row>
    <row r="3" spans="1:17" ht="19.899999999999999" customHeight="1" x14ac:dyDescent="0.25">
      <c r="A3" s="60"/>
      <c r="B3" s="176"/>
      <c r="C3" s="60"/>
      <c r="D3" s="66" t="s">
        <v>486</v>
      </c>
      <c r="E3" s="176"/>
      <c r="F3" s="238"/>
      <c r="G3" s="60"/>
    </row>
    <row r="4" spans="1:17" ht="14.25" customHeight="1" x14ac:dyDescent="0.3">
      <c r="A4" s="61"/>
      <c r="B4" s="177"/>
      <c r="C4" s="61"/>
      <c r="D4" s="110" t="s">
        <v>142</v>
      </c>
      <c r="E4" s="245"/>
      <c r="F4" s="239"/>
      <c r="G4" s="62"/>
    </row>
    <row r="5" spans="1:17" ht="16.5" customHeight="1" x14ac:dyDescent="0.25">
      <c r="F5" s="239"/>
    </row>
    <row r="6" spans="1:17" ht="15" customHeight="1" x14ac:dyDescent="0.25">
      <c r="A6" s="27" t="s">
        <v>1</v>
      </c>
      <c r="B6" s="178" t="s">
        <v>372</v>
      </c>
      <c r="C6" s="27" t="s">
        <v>2</v>
      </c>
      <c r="D6" s="27" t="s">
        <v>3</v>
      </c>
      <c r="E6" s="194" t="s">
        <v>184</v>
      </c>
      <c r="F6" s="123" t="s">
        <v>165</v>
      </c>
      <c r="G6" s="125" t="s">
        <v>185</v>
      </c>
    </row>
    <row r="7" spans="1:17" x14ac:dyDescent="0.25">
      <c r="A7" s="1" t="s">
        <v>0</v>
      </c>
      <c r="B7" s="179"/>
      <c r="C7" s="1" t="s">
        <v>0</v>
      </c>
      <c r="D7" s="25" t="s">
        <v>4</v>
      </c>
      <c r="E7" s="134">
        <f t="shared" ref="E7:G10" si="0">E8</f>
        <v>1512849</v>
      </c>
      <c r="F7" s="134">
        <f t="shared" si="0"/>
        <v>1485359</v>
      </c>
      <c r="G7" s="134">
        <f t="shared" si="0"/>
        <v>1511649</v>
      </c>
    </row>
    <row r="8" spans="1:17" x14ac:dyDescent="0.25">
      <c r="A8" s="2" t="s">
        <v>5</v>
      </c>
      <c r="B8" s="180"/>
      <c r="C8" s="2" t="s">
        <v>6</v>
      </c>
      <c r="D8" s="26" t="s">
        <v>7</v>
      </c>
      <c r="E8" s="135">
        <f t="shared" si="0"/>
        <v>1512849</v>
      </c>
      <c r="F8" s="135">
        <f t="shared" si="0"/>
        <v>1485359</v>
      </c>
      <c r="G8" s="135">
        <f t="shared" si="0"/>
        <v>1511649</v>
      </c>
    </row>
    <row r="9" spans="1:17" x14ac:dyDescent="0.25">
      <c r="A9" s="3" t="s">
        <v>8</v>
      </c>
      <c r="B9" s="181"/>
      <c r="C9" s="3" t="s">
        <v>9</v>
      </c>
      <c r="D9" s="23" t="s">
        <v>10</v>
      </c>
      <c r="E9" s="136">
        <f t="shared" si="0"/>
        <v>1512849</v>
      </c>
      <c r="F9" s="136">
        <f t="shared" si="0"/>
        <v>1485359</v>
      </c>
      <c r="G9" s="136">
        <f t="shared" si="0"/>
        <v>1511649</v>
      </c>
    </row>
    <row r="10" spans="1:17" ht="22.5" x14ac:dyDescent="0.25">
      <c r="A10" s="4" t="s">
        <v>11</v>
      </c>
      <c r="B10" s="182"/>
      <c r="C10" s="4" t="s">
        <v>12</v>
      </c>
      <c r="D10" s="24" t="s">
        <v>13</v>
      </c>
      <c r="E10" s="137">
        <f t="shared" si="0"/>
        <v>1512849</v>
      </c>
      <c r="F10" s="137">
        <f t="shared" si="0"/>
        <v>1485359</v>
      </c>
      <c r="G10" s="137">
        <f t="shared" si="0"/>
        <v>1511649</v>
      </c>
    </row>
    <row r="11" spans="1:17" x14ac:dyDescent="0.25">
      <c r="A11" s="30" t="s">
        <v>14</v>
      </c>
      <c r="B11" s="183"/>
      <c r="C11" s="30" t="s">
        <v>15</v>
      </c>
      <c r="D11" s="31" t="s">
        <v>16</v>
      </c>
      <c r="E11" s="246">
        <f>E12+E16+E22+E36+E41</f>
        <v>1512849</v>
      </c>
      <c r="F11" s="240">
        <f>F12+F16+F22+F36+F41</f>
        <v>1485359</v>
      </c>
      <c r="G11" s="248">
        <f>G12+G16+G22+G36+G41</f>
        <v>1511649</v>
      </c>
    </row>
    <row r="12" spans="1:17" x14ac:dyDescent="0.25">
      <c r="A12" s="7" t="s">
        <v>17</v>
      </c>
      <c r="B12" s="184" t="s">
        <v>25</v>
      </c>
      <c r="C12" s="7" t="s">
        <v>18</v>
      </c>
      <c r="D12" s="21" t="s">
        <v>19</v>
      </c>
      <c r="E12" s="197">
        <f t="shared" ref="E12:G12" si="1">E13</f>
        <v>18500</v>
      </c>
      <c r="F12" s="170">
        <f t="shared" si="1"/>
        <v>13500</v>
      </c>
      <c r="G12" s="130">
        <f t="shared" si="1"/>
        <v>13500</v>
      </c>
    </row>
    <row r="13" spans="1:17" x14ac:dyDescent="0.25">
      <c r="A13" s="8" t="s">
        <v>17</v>
      </c>
      <c r="B13" s="185" t="s">
        <v>373</v>
      </c>
      <c r="C13" s="8" t="s">
        <v>20</v>
      </c>
      <c r="D13" s="19" t="s">
        <v>21</v>
      </c>
      <c r="E13" s="198">
        <f t="shared" ref="E13:G13" si="2">SUM(E14:E15)</f>
        <v>18500</v>
      </c>
      <c r="F13" s="171">
        <f t="shared" si="2"/>
        <v>13500</v>
      </c>
      <c r="G13" s="131">
        <f t="shared" si="2"/>
        <v>13500</v>
      </c>
    </row>
    <row r="14" spans="1:17" ht="47.25" customHeight="1" x14ac:dyDescent="0.25">
      <c r="A14" s="9" t="s">
        <v>337</v>
      </c>
      <c r="B14" s="138" t="s">
        <v>369</v>
      </c>
      <c r="C14" s="9" t="s">
        <v>22</v>
      </c>
      <c r="D14" s="17" t="s">
        <v>23</v>
      </c>
      <c r="E14" s="40">
        <v>13500</v>
      </c>
      <c r="F14" s="118">
        <v>13500</v>
      </c>
      <c r="G14" s="112">
        <v>13500</v>
      </c>
      <c r="H14" s="86"/>
      <c r="J14" s="86"/>
      <c r="K14" s="86"/>
      <c r="L14" s="86"/>
      <c r="M14" s="86"/>
      <c r="N14" s="86"/>
      <c r="O14" s="86"/>
    </row>
    <row r="15" spans="1:17" x14ac:dyDescent="0.25">
      <c r="A15" s="9" t="s">
        <v>297</v>
      </c>
      <c r="B15" s="138" t="s">
        <v>370</v>
      </c>
      <c r="C15" s="9" t="s">
        <v>24</v>
      </c>
      <c r="D15" s="116" t="s">
        <v>177</v>
      </c>
      <c r="E15" s="40">
        <v>5000</v>
      </c>
      <c r="F15" s="118">
        <v>0</v>
      </c>
      <c r="G15" s="112">
        <v>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A16" s="7" t="s">
        <v>17</v>
      </c>
      <c r="B16" s="184" t="s">
        <v>32</v>
      </c>
      <c r="C16" s="7" t="s">
        <v>25</v>
      </c>
      <c r="D16" s="21" t="s">
        <v>26</v>
      </c>
      <c r="E16" s="197">
        <f t="shared" ref="E16:G17" si="3">E17</f>
        <v>90400</v>
      </c>
      <c r="F16" s="170">
        <f t="shared" si="3"/>
        <v>90100</v>
      </c>
      <c r="G16" s="130">
        <f t="shared" si="3"/>
        <v>90100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21" x14ac:dyDescent="0.25">
      <c r="A17" s="8" t="s">
        <v>17</v>
      </c>
      <c r="B17" s="185" t="s">
        <v>377</v>
      </c>
      <c r="C17" s="8" t="s">
        <v>27</v>
      </c>
      <c r="D17" s="19" t="s">
        <v>30</v>
      </c>
      <c r="E17" s="198">
        <f t="shared" si="3"/>
        <v>90400</v>
      </c>
      <c r="F17" s="171">
        <f t="shared" si="3"/>
        <v>90100</v>
      </c>
      <c r="G17" s="131">
        <f t="shared" si="3"/>
        <v>90100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21" x14ac:dyDescent="0.25">
      <c r="A18" s="10" t="s">
        <v>17</v>
      </c>
      <c r="B18" s="186"/>
      <c r="C18" s="10" t="s">
        <v>29</v>
      </c>
      <c r="D18" s="22" t="s">
        <v>30</v>
      </c>
      <c r="E18" s="199">
        <f>SUM(E19:E21)</f>
        <v>90400</v>
      </c>
      <c r="F18" s="172">
        <f>SUM(F19:F21)</f>
        <v>90100</v>
      </c>
      <c r="G18" s="132">
        <f>SUM(G19:G21)</f>
        <v>90100</v>
      </c>
      <c r="H18" s="36"/>
      <c r="I18" s="36"/>
      <c r="J18" s="36"/>
      <c r="K18" s="88"/>
      <c r="L18" s="88"/>
      <c r="M18" s="36"/>
      <c r="N18" s="36"/>
      <c r="O18" s="36"/>
      <c r="P18" s="36"/>
      <c r="Q18" s="36"/>
    </row>
    <row r="19" spans="1:21" s="159" customFormat="1" ht="13.5" customHeight="1" x14ac:dyDescent="0.25">
      <c r="A19" s="153" t="s">
        <v>231</v>
      </c>
      <c r="B19" s="187" t="s">
        <v>375</v>
      </c>
      <c r="C19" s="153" t="s">
        <v>31</v>
      </c>
      <c r="D19" s="154" t="s">
        <v>339</v>
      </c>
      <c r="E19" s="163">
        <v>86800</v>
      </c>
      <c r="F19" s="155">
        <v>86800</v>
      </c>
      <c r="G19" s="156">
        <v>86800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8"/>
      <c r="S19" s="158"/>
      <c r="T19" s="158"/>
      <c r="U19" s="158"/>
    </row>
    <row r="20" spans="1:21" ht="27" customHeight="1" x14ac:dyDescent="0.25">
      <c r="A20" s="11" t="s">
        <v>229</v>
      </c>
      <c r="B20" s="38" t="s">
        <v>371</v>
      </c>
      <c r="C20" s="11" t="s">
        <v>31</v>
      </c>
      <c r="D20" s="20" t="s">
        <v>140</v>
      </c>
      <c r="E20" s="39">
        <v>3300</v>
      </c>
      <c r="F20" s="117">
        <v>3300</v>
      </c>
      <c r="G20" s="112">
        <v>3300</v>
      </c>
      <c r="H20" s="87"/>
      <c r="I20" s="36"/>
      <c r="J20" s="36"/>
      <c r="K20" s="36"/>
      <c r="L20" s="36"/>
      <c r="M20" s="36"/>
      <c r="N20" s="36"/>
      <c r="O20" s="88"/>
      <c r="P20" s="36"/>
      <c r="Q20" s="36"/>
    </row>
    <row r="21" spans="1:21" x14ac:dyDescent="0.25">
      <c r="A21" s="11" t="s">
        <v>228</v>
      </c>
      <c r="B21" s="38" t="s">
        <v>376</v>
      </c>
      <c r="C21" s="11" t="s">
        <v>24</v>
      </c>
      <c r="D21" s="152" t="s">
        <v>338</v>
      </c>
      <c r="E21" s="39">
        <v>300</v>
      </c>
      <c r="F21" s="117">
        <v>0</v>
      </c>
      <c r="G21" s="112">
        <v>0</v>
      </c>
      <c r="H21" s="36"/>
      <c r="I21" s="36"/>
      <c r="J21" s="36"/>
      <c r="K21" s="89"/>
      <c r="L21" s="36"/>
      <c r="M21" s="89"/>
      <c r="N21" s="36"/>
      <c r="O21" s="36"/>
      <c r="P21" s="36"/>
      <c r="Q21" s="36"/>
    </row>
    <row r="22" spans="1:21" x14ac:dyDescent="0.25">
      <c r="A22" s="7" t="s">
        <v>17</v>
      </c>
      <c r="B22" s="184" t="s">
        <v>45</v>
      </c>
      <c r="C22" s="7" t="s">
        <v>32</v>
      </c>
      <c r="D22" s="21" t="s">
        <v>33</v>
      </c>
      <c r="E22" s="197">
        <f t="shared" ref="E22:G22" si="4">E23+E33</f>
        <v>1399249</v>
      </c>
      <c r="F22" s="170">
        <f t="shared" si="4"/>
        <v>1377059</v>
      </c>
      <c r="G22" s="130">
        <f t="shared" si="4"/>
        <v>1403349</v>
      </c>
      <c r="H22" s="87"/>
      <c r="I22" s="87"/>
      <c r="J22" s="36"/>
      <c r="K22" s="36"/>
      <c r="L22" s="36"/>
      <c r="M22" s="36"/>
      <c r="N22" s="36"/>
      <c r="O22" s="88"/>
      <c r="P22" s="88"/>
      <c r="Q22" s="91"/>
    </row>
    <row r="23" spans="1:21" x14ac:dyDescent="0.25">
      <c r="A23" s="8" t="s">
        <v>17</v>
      </c>
      <c r="B23" s="185" t="s">
        <v>379</v>
      </c>
      <c r="C23" s="8" t="s">
        <v>34</v>
      </c>
      <c r="D23" s="19" t="s">
        <v>35</v>
      </c>
      <c r="E23" s="198">
        <f t="shared" ref="E23:G23" si="5">E24</f>
        <v>1398249</v>
      </c>
      <c r="F23" s="171">
        <f t="shared" si="5"/>
        <v>1376059</v>
      </c>
      <c r="G23" s="131">
        <f t="shared" si="5"/>
        <v>1402349</v>
      </c>
      <c r="H23" s="36"/>
      <c r="I23" s="36"/>
      <c r="J23" s="36"/>
      <c r="K23" s="36"/>
      <c r="L23" s="36"/>
      <c r="M23" s="88"/>
      <c r="N23" s="88"/>
      <c r="O23" s="36"/>
      <c r="P23" s="36"/>
      <c r="Q23" s="36"/>
    </row>
    <row r="24" spans="1:21" x14ac:dyDescent="0.25">
      <c r="A24" s="10" t="s">
        <v>17</v>
      </c>
      <c r="B24" s="186"/>
      <c r="C24" s="10" t="s">
        <v>36</v>
      </c>
      <c r="D24" s="22" t="s">
        <v>37</v>
      </c>
      <c r="E24" s="199">
        <f>SUM(E25:E32)</f>
        <v>1398249</v>
      </c>
      <c r="F24" s="172">
        <f>SUM(F25:F32)</f>
        <v>1376059</v>
      </c>
      <c r="G24" s="132">
        <f>SUM(G25:G32)</f>
        <v>1402349</v>
      </c>
      <c r="H24" s="36"/>
      <c r="I24" s="36"/>
      <c r="J24" s="36"/>
      <c r="K24" s="88"/>
      <c r="L24" s="36"/>
      <c r="M24" s="88"/>
      <c r="N24" s="36"/>
      <c r="O24" s="36"/>
      <c r="P24" s="36"/>
      <c r="Q24" s="36"/>
    </row>
    <row r="25" spans="1:21" ht="62.25" customHeight="1" x14ac:dyDescent="0.25">
      <c r="A25" s="11" t="s">
        <v>214</v>
      </c>
      <c r="B25" s="38" t="s">
        <v>378</v>
      </c>
      <c r="C25" s="11" t="s">
        <v>38</v>
      </c>
      <c r="D25" s="20" t="s">
        <v>39</v>
      </c>
      <c r="E25" s="237">
        <v>65000</v>
      </c>
      <c r="F25" s="117">
        <v>64000</v>
      </c>
      <c r="G25" s="112">
        <v>66630</v>
      </c>
      <c r="H25" s="35"/>
      <c r="I25" s="36"/>
      <c r="J25" s="36"/>
      <c r="K25" s="87"/>
      <c r="L25" s="36"/>
      <c r="M25" s="88"/>
      <c r="N25" s="36"/>
      <c r="O25" s="36"/>
      <c r="P25" s="36"/>
      <c r="Q25" s="36"/>
    </row>
    <row r="26" spans="1:21" ht="31.5" customHeight="1" x14ac:dyDescent="0.25">
      <c r="A26" s="11" t="s">
        <v>238</v>
      </c>
      <c r="B26" s="38" t="s">
        <v>385</v>
      </c>
      <c r="C26" s="11" t="s">
        <v>38</v>
      </c>
      <c r="D26" s="20" t="s">
        <v>39</v>
      </c>
      <c r="E26" s="237">
        <v>22900</v>
      </c>
      <c r="F26" s="117">
        <v>23900</v>
      </c>
      <c r="G26" s="112">
        <v>23900</v>
      </c>
      <c r="H26" s="35"/>
      <c r="I26" s="36"/>
      <c r="J26" s="36"/>
      <c r="K26" s="36"/>
      <c r="L26" s="36"/>
      <c r="M26" s="36"/>
      <c r="N26" s="92"/>
      <c r="O26" s="93"/>
      <c r="P26" s="36"/>
      <c r="Q26" s="36"/>
    </row>
    <row r="27" spans="1:21" ht="29.25" customHeight="1" x14ac:dyDescent="0.25">
      <c r="A27" s="11" t="s">
        <v>214</v>
      </c>
      <c r="B27" s="38" t="s">
        <v>378</v>
      </c>
      <c r="C27" s="11" t="s">
        <v>38</v>
      </c>
      <c r="D27" s="20" t="s">
        <v>40</v>
      </c>
      <c r="E27" s="237">
        <v>1223500</v>
      </c>
      <c r="F27" s="117">
        <v>1249270</v>
      </c>
      <c r="G27" s="112">
        <v>1272930</v>
      </c>
      <c r="H27" s="36"/>
      <c r="I27" s="36"/>
      <c r="J27" s="36"/>
      <c r="K27" s="94"/>
      <c r="L27" s="36"/>
      <c r="M27" s="95"/>
      <c r="N27" s="36"/>
      <c r="O27" s="36"/>
      <c r="P27" s="36"/>
      <c r="Q27" s="36"/>
    </row>
    <row r="28" spans="1:21" ht="20.25" customHeight="1" x14ac:dyDescent="0.25">
      <c r="A28" s="11" t="s">
        <v>319</v>
      </c>
      <c r="B28" s="38" t="s">
        <v>381</v>
      </c>
      <c r="C28" s="11" t="s">
        <v>38</v>
      </c>
      <c r="D28" s="20" t="s">
        <v>340</v>
      </c>
      <c r="E28" s="237">
        <v>47960</v>
      </c>
      <c r="F28" s="117">
        <v>0</v>
      </c>
      <c r="G28" s="112">
        <v>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21" ht="22.5" x14ac:dyDescent="0.25">
      <c r="A29" s="11" t="s">
        <v>343</v>
      </c>
      <c r="B29" s="38" t="s">
        <v>380</v>
      </c>
      <c r="C29" s="11">
        <v>636</v>
      </c>
      <c r="D29" s="20" t="s">
        <v>341</v>
      </c>
      <c r="E29" s="237">
        <v>33616</v>
      </c>
      <c r="F29" s="117">
        <v>33616</v>
      </c>
      <c r="G29" s="112">
        <v>33616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21" ht="23.25" customHeight="1" x14ac:dyDescent="0.25">
      <c r="A30" s="32" t="s">
        <v>254</v>
      </c>
      <c r="B30" s="38" t="s">
        <v>383</v>
      </c>
      <c r="C30" s="32">
        <v>636</v>
      </c>
      <c r="D30" s="51" t="s">
        <v>344</v>
      </c>
      <c r="E30" s="237">
        <v>2590</v>
      </c>
      <c r="F30" s="117">
        <v>2590</v>
      </c>
      <c r="G30" s="112">
        <v>2590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21" ht="23.25" customHeight="1" x14ac:dyDescent="0.25">
      <c r="A31" s="32" t="s">
        <v>304</v>
      </c>
      <c r="B31" s="38" t="s">
        <v>384</v>
      </c>
      <c r="C31" s="32">
        <v>636</v>
      </c>
      <c r="D31" s="51" t="s">
        <v>345</v>
      </c>
      <c r="E31" s="237">
        <v>2000</v>
      </c>
      <c r="F31" s="117">
        <v>2000</v>
      </c>
      <c r="G31" s="112">
        <v>2000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21" ht="29.25" customHeight="1" x14ac:dyDescent="0.25">
      <c r="A32" s="32" t="s">
        <v>260</v>
      </c>
      <c r="B32" s="38" t="s">
        <v>382</v>
      </c>
      <c r="C32" s="32">
        <v>636</v>
      </c>
      <c r="D32" s="51" t="s">
        <v>159</v>
      </c>
      <c r="E32" s="237">
        <v>683</v>
      </c>
      <c r="F32" s="117">
        <v>683</v>
      </c>
      <c r="G32" s="112">
        <v>683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21" x14ac:dyDescent="0.25">
      <c r="A33" s="8" t="s">
        <v>17</v>
      </c>
      <c r="B33" s="185" t="s">
        <v>386</v>
      </c>
      <c r="C33" s="8" t="s">
        <v>41</v>
      </c>
      <c r="D33" s="19" t="s">
        <v>42</v>
      </c>
      <c r="E33" s="198">
        <f t="shared" ref="E33:G34" si="6">E34</f>
        <v>1000</v>
      </c>
      <c r="F33" s="171">
        <f t="shared" si="6"/>
        <v>1000</v>
      </c>
      <c r="G33" s="131">
        <f t="shared" si="6"/>
        <v>1000</v>
      </c>
      <c r="H33" s="36"/>
      <c r="I33" s="36"/>
      <c r="J33" s="36"/>
      <c r="K33" s="88"/>
      <c r="L33" s="36"/>
      <c r="M33" s="36"/>
      <c r="N33" s="36"/>
      <c r="O33" s="36"/>
      <c r="P33" s="36"/>
      <c r="Q33" s="36"/>
      <c r="R33" s="18"/>
      <c r="S33" s="18"/>
      <c r="T33" s="18"/>
      <c r="U33" s="18"/>
    </row>
    <row r="34" spans="1:21" x14ac:dyDescent="0.25">
      <c r="A34" s="10" t="s">
        <v>17</v>
      </c>
      <c r="B34" s="186"/>
      <c r="C34" s="10" t="s">
        <v>43</v>
      </c>
      <c r="D34" s="22" t="s">
        <v>44</v>
      </c>
      <c r="E34" s="199">
        <f t="shared" si="6"/>
        <v>1000</v>
      </c>
      <c r="F34" s="172">
        <f t="shared" si="6"/>
        <v>1000</v>
      </c>
      <c r="G34" s="132">
        <f t="shared" si="6"/>
        <v>1000</v>
      </c>
      <c r="H34" s="36"/>
      <c r="I34" s="36"/>
      <c r="J34" s="36"/>
      <c r="K34" s="36"/>
      <c r="L34" s="36"/>
      <c r="M34" s="88"/>
      <c r="N34" s="36"/>
      <c r="O34" s="36"/>
      <c r="P34" s="36"/>
      <c r="Q34" s="36"/>
      <c r="R34" s="18"/>
      <c r="S34" s="18"/>
      <c r="T34" s="18"/>
      <c r="U34" s="18"/>
    </row>
    <row r="35" spans="1:21" x14ac:dyDescent="0.25">
      <c r="A35" s="11" t="s">
        <v>239</v>
      </c>
      <c r="B35" s="38" t="s">
        <v>387</v>
      </c>
      <c r="C35" s="11" t="s">
        <v>38</v>
      </c>
      <c r="D35" s="20" t="s">
        <v>39</v>
      </c>
      <c r="E35" s="39">
        <v>1000</v>
      </c>
      <c r="F35" s="117">
        <v>1000</v>
      </c>
      <c r="G35" s="112">
        <v>1000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8"/>
      <c r="S35" s="18"/>
      <c r="T35" s="18"/>
      <c r="U35" s="18"/>
    </row>
    <row r="36" spans="1:21" x14ac:dyDescent="0.25">
      <c r="A36" s="7" t="s">
        <v>17</v>
      </c>
      <c r="B36" s="184" t="s">
        <v>53</v>
      </c>
      <c r="C36" s="7" t="s">
        <v>45</v>
      </c>
      <c r="D36" s="21" t="s">
        <v>46</v>
      </c>
      <c r="E36" s="197">
        <f t="shared" ref="E36:G37" si="7">E37</f>
        <v>3700</v>
      </c>
      <c r="F36" s="170">
        <f t="shared" si="7"/>
        <v>3700</v>
      </c>
      <c r="G36" s="130">
        <f t="shared" si="7"/>
        <v>3700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8"/>
      <c r="S36" s="18"/>
      <c r="T36" s="18"/>
      <c r="U36" s="18"/>
    </row>
    <row r="37" spans="1:21" x14ac:dyDescent="0.25">
      <c r="A37" s="8" t="s">
        <v>17</v>
      </c>
      <c r="B37" s="185" t="s">
        <v>388</v>
      </c>
      <c r="C37" s="8" t="s">
        <v>47</v>
      </c>
      <c r="D37" s="19" t="s">
        <v>48</v>
      </c>
      <c r="E37" s="198">
        <f t="shared" si="7"/>
        <v>3700</v>
      </c>
      <c r="F37" s="171">
        <f t="shared" si="7"/>
        <v>3700</v>
      </c>
      <c r="G37" s="131">
        <f t="shared" si="7"/>
        <v>3700</v>
      </c>
      <c r="H37" s="36"/>
      <c r="I37" s="36"/>
      <c r="K37" s="90"/>
      <c r="L37" s="90"/>
      <c r="M37" s="36"/>
      <c r="N37" s="36"/>
      <c r="O37" s="36"/>
      <c r="P37" s="36"/>
      <c r="Q37" s="36"/>
      <c r="R37" s="18"/>
      <c r="S37" s="18"/>
      <c r="T37" s="18"/>
      <c r="U37" s="18"/>
    </row>
    <row r="38" spans="1:21" x14ac:dyDescent="0.25">
      <c r="A38" s="10" t="s">
        <v>17</v>
      </c>
      <c r="B38" s="186"/>
      <c r="C38" s="10" t="s">
        <v>49</v>
      </c>
      <c r="D38" s="22" t="s">
        <v>50</v>
      </c>
      <c r="E38" s="199">
        <f t="shared" ref="E38:G38" si="8">E39+E40</f>
        <v>3700</v>
      </c>
      <c r="F38" s="172">
        <f t="shared" si="8"/>
        <v>3700</v>
      </c>
      <c r="G38" s="132">
        <f t="shared" si="8"/>
        <v>3700</v>
      </c>
      <c r="H38" s="36"/>
      <c r="I38" s="36"/>
      <c r="K38" s="36"/>
      <c r="L38" s="36"/>
      <c r="M38" s="36"/>
      <c r="N38" s="36"/>
      <c r="O38" s="36"/>
      <c r="P38" s="36"/>
      <c r="Q38" s="36"/>
      <c r="R38" s="18"/>
      <c r="S38" s="18"/>
      <c r="T38" s="18"/>
      <c r="U38" s="18"/>
    </row>
    <row r="39" spans="1:21" x14ac:dyDescent="0.25">
      <c r="A39" s="32" t="s">
        <v>222</v>
      </c>
      <c r="B39" s="38" t="s">
        <v>389</v>
      </c>
      <c r="C39" s="32" t="s">
        <v>51</v>
      </c>
      <c r="D39" s="51" t="s">
        <v>52</v>
      </c>
      <c r="E39" s="39">
        <v>1500</v>
      </c>
      <c r="F39" s="117">
        <v>1500</v>
      </c>
      <c r="G39" s="112">
        <v>1500</v>
      </c>
      <c r="H39" s="36"/>
      <c r="I39" s="96"/>
      <c r="K39" s="88"/>
      <c r="L39" s="88"/>
      <c r="M39" s="36"/>
      <c r="N39" s="96"/>
      <c r="O39" s="36"/>
      <c r="P39" s="96"/>
      <c r="Q39" s="96"/>
      <c r="R39" s="18"/>
      <c r="S39" s="18"/>
      <c r="T39" s="18"/>
      <c r="U39" s="18"/>
    </row>
    <row r="40" spans="1:21" ht="25.5" customHeight="1" x14ac:dyDescent="0.25">
      <c r="A40" s="32" t="s">
        <v>240</v>
      </c>
      <c r="B40" s="38" t="s">
        <v>390</v>
      </c>
      <c r="C40" s="32">
        <v>663</v>
      </c>
      <c r="D40" s="51" t="s">
        <v>163</v>
      </c>
      <c r="E40" s="39">
        <v>2200</v>
      </c>
      <c r="F40" s="117">
        <v>2200</v>
      </c>
      <c r="G40" s="112">
        <v>2200</v>
      </c>
      <c r="H40" s="36"/>
      <c r="I40" s="96"/>
      <c r="K40" s="96"/>
      <c r="L40" s="96"/>
      <c r="M40" s="36"/>
      <c r="N40" s="96"/>
      <c r="O40" s="36"/>
      <c r="P40" s="96"/>
      <c r="Q40" s="96"/>
      <c r="R40" s="18"/>
      <c r="S40" s="18"/>
      <c r="T40" s="18"/>
      <c r="U40" s="18"/>
    </row>
    <row r="41" spans="1:21" ht="14.25" customHeight="1" x14ac:dyDescent="0.25">
      <c r="A41" s="7" t="s">
        <v>17</v>
      </c>
      <c r="B41" s="184" t="s">
        <v>374</v>
      </c>
      <c r="C41" s="7" t="s">
        <v>53</v>
      </c>
      <c r="D41" s="21" t="s">
        <v>54</v>
      </c>
      <c r="E41" s="197">
        <f t="shared" ref="E41:G41" si="9">E42</f>
        <v>1000</v>
      </c>
      <c r="F41" s="170">
        <f t="shared" si="9"/>
        <v>1000</v>
      </c>
      <c r="G41" s="130">
        <f t="shared" si="9"/>
        <v>1000</v>
      </c>
      <c r="H41" s="37"/>
      <c r="I41" s="96"/>
      <c r="J41" s="96"/>
      <c r="K41" s="96"/>
      <c r="L41" s="96"/>
      <c r="M41" s="96"/>
      <c r="O41" s="37"/>
      <c r="R41" s="18"/>
      <c r="S41" s="18"/>
      <c r="T41" s="18"/>
      <c r="U41" s="18"/>
    </row>
    <row r="42" spans="1:21" ht="14.25" customHeight="1" x14ac:dyDescent="0.25">
      <c r="A42" s="8" t="s">
        <v>17</v>
      </c>
      <c r="B42" s="185" t="s">
        <v>391</v>
      </c>
      <c r="C42" s="8" t="s">
        <v>55</v>
      </c>
      <c r="D42" s="19" t="s">
        <v>56</v>
      </c>
      <c r="E42" s="198">
        <f t="shared" ref="E42:G42" si="10">SUM(E43:E44)</f>
        <v>1000</v>
      </c>
      <c r="F42" s="171">
        <f t="shared" si="10"/>
        <v>1000</v>
      </c>
      <c r="G42" s="131">
        <f t="shared" si="10"/>
        <v>1000</v>
      </c>
      <c r="H42" s="96"/>
      <c r="I42" s="96"/>
      <c r="J42" s="96"/>
      <c r="K42" s="96"/>
      <c r="L42" s="96"/>
      <c r="M42" s="96"/>
      <c r="R42" s="18"/>
      <c r="S42" s="18"/>
      <c r="T42" s="18"/>
      <c r="U42" s="18"/>
    </row>
    <row r="43" spans="1:21" ht="15" customHeight="1" x14ac:dyDescent="0.25">
      <c r="A43" s="9" t="s">
        <v>207</v>
      </c>
      <c r="B43" s="138" t="s">
        <v>392</v>
      </c>
      <c r="C43" s="9" t="s">
        <v>31</v>
      </c>
      <c r="D43" s="17" t="s">
        <v>57</v>
      </c>
      <c r="E43" s="40">
        <v>900</v>
      </c>
      <c r="F43" s="118">
        <v>900</v>
      </c>
      <c r="G43" s="112">
        <v>900</v>
      </c>
      <c r="H43" s="96"/>
      <c r="I43" s="96"/>
      <c r="J43" s="96"/>
      <c r="K43" s="96"/>
      <c r="L43" s="96"/>
      <c r="M43" s="96"/>
      <c r="R43" s="18"/>
      <c r="S43" s="18"/>
      <c r="T43" s="18"/>
      <c r="U43" s="18"/>
    </row>
    <row r="44" spans="1:21" x14ac:dyDescent="0.25">
      <c r="A44" s="9" t="s">
        <v>208</v>
      </c>
      <c r="B44" s="138" t="s">
        <v>393</v>
      </c>
      <c r="C44" s="9" t="s">
        <v>58</v>
      </c>
      <c r="D44" s="17" t="s">
        <v>59</v>
      </c>
      <c r="E44" s="40">
        <v>100</v>
      </c>
      <c r="F44" s="118">
        <v>100</v>
      </c>
      <c r="G44" s="112">
        <v>100</v>
      </c>
      <c r="H44" s="96"/>
      <c r="I44" s="96"/>
      <c r="J44" s="96"/>
      <c r="K44" s="96"/>
      <c r="L44" s="96"/>
      <c r="M44" s="96"/>
      <c r="R44" s="18"/>
      <c r="S44" s="18"/>
      <c r="T44" s="18"/>
      <c r="U44" s="18"/>
    </row>
    <row r="45" spans="1:21" x14ac:dyDescent="0.25">
      <c r="A45" s="9"/>
      <c r="B45" s="138"/>
      <c r="C45" s="9"/>
      <c r="D45" s="17"/>
      <c r="E45" s="40"/>
      <c r="F45" s="118"/>
      <c r="G45" s="14"/>
      <c r="H45" s="97"/>
      <c r="I45" s="98"/>
      <c r="J45" s="97"/>
      <c r="K45" s="99"/>
      <c r="L45" s="98"/>
      <c r="M45" s="99"/>
      <c r="N45" s="68"/>
      <c r="O45" s="99"/>
      <c r="P45" s="98"/>
      <c r="R45" s="18"/>
      <c r="S45" s="18"/>
      <c r="T45" s="18"/>
      <c r="U45" s="18"/>
    </row>
    <row r="46" spans="1:21" x14ac:dyDescent="0.25">
      <c r="A46" s="9"/>
      <c r="B46" s="138"/>
      <c r="C46" s="9"/>
      <c r="D46" s="17"/>
      <c r="E46" s="40"/>
      <c r="F46" s="118"/>
      <c r="G46" s="14"/>
      <c r="H46" s="100"/>
      <c r="I46" s="101"/>
      <c r="J46" s="102"/>
      <c r="K46" s="100"/>
      <c r="L46" s="69"/>
      <c r="M46" s="100"/>
      <c r="N46" s="70"/>
      <c r="O46" s="100"/>
      <c r="P46" s="101"/>
      <c r="R46" s="18"/>
      <c r="S46" s="18"/>
      <c r="T46" s="18"/>
      <c r="U46" s="18"/>
    </row>
    <row r="47" spans="1:21" x14ac:dyDescent="0.25">
      <c r="A47" s="41"/>
      <c r="B47" s="188"/>
      <c r="C47" s="41"/>
      <c r="D47" s="42" t="s">
        <v>147</v>
      </c>
      <c r="E47" s="246">
        <f>E48+E61+E73+E77+E86+E96+E111+E125+E130</f>
        <v>270869</v>
      </c>
      <c r="F47" s="240">
        <f>F48+F61+F77+F96+F111+F125+F130+F73</f>
        <v>262040</v>
      </c>
      <c r="G47" s="248">
        <f>G48+G61+G77+G96+G111+G125+G130+G73</f>
        <v>264810</v>
      </c>
      <c r="H47" s="100"/>
      <c r="I47" s="101"/>
      <c r="J47" s="103"/>
      <c r="K47" s="100"/>
      <c r="L47" s="69"/>
      <c r="M47" s="100"/>
      <c r="N47" s="70"/>
      <c r="O47" s="100"/>
      <c r="P47" s="101"/>
      <c r="R47" s="18"/>
      <c r="S47" s="18"/>
      <c r="T47" s="18"/>
      <c r="U47" s="18"/>
    </row>
    <row r="48" spans="1:21" x14ac:dyDescent="0.25">
      <c r="A48" s="43" t="s">
        <v>68</v>
      </c>
      <c r="B48" s="189"/>
      <c r="C48" s="43" t="s">
        <v>69</v>
      </c>
      <c r="D48" s="44" t="s">
        <v>145</v>
      </c>
      <c r="E48" s="162">
        <f>E49</f>
        <v>19344</v>
      </c>
      <c r="F48" s="119">
        <f t="shared" ref="F48:G48" si="11">F49</f>
        <v>19344</v>
      </c>
      <c r="G48" s="129">
        <f t="shared" si="11"/>
        <v>19344</v>
      </c>
      <c r="H48" s="100"/>
      <c r="I48" s="101"/>
      <c r="J48" s="103"/>
      <c r="K48" s="100"/>
      <c r="L48" s="69"/>
      <c r="M48" s="100"/>
      <c r="N48" s="70"/>
      <c r="O48" s="100"/>
      <c r="P48" s="101"/>
      <c r="R48" s="18"/>
      <c r="S48" s="18"/>
      <c r="T48" s="18"/>
      <c r="U48" s="18"/>
    </row>
    <row r="49" spans="1:21" x14ac:dyDescent="0.25">
      <c r="A49" s="45" t="s">
        <v>17</v>
      </c>
      <c r="B49" s="184"/>
      <c r="C49" s="45" t="s">
        <v>71</v>
      </c>
      <c r="D49" s="46" t="s">
        <v>72</v>
      </c>
      <c r="E49" s="197">
        <f t="shared" ref="E49:G49" si="12">E50+E55</f>
        <v>19344</v>
      </c>
      <c r="F49" s="170">
        <f t="shared" si="12"/>
        <v>19344</v>
      </c>
      <c r="G49" s="130">
        <f t="shared" si="12"/>
        <v>19344</v>
      </c>
      <c r="H49" s="100"/>
      <c r="I49" s="101"/>
      <c r="J49" s="103"/>
      <c r="L49" s="72"/>
      <c r="M49" s="100"/>
      <c r="N49" s="70"/>
      <c r="O49" s="100"/>
      <c r="P49" s="101"/>
      <c r="Q49" s="18"/>
      <c r="R49" s="18"/>
      <c r="S49" s="18"/>
      <c r="T49" s="18"/>
      <c r="U49" s="18"/>
    </row>
    <row r="50" spans="1:21" x14ac:dyDescent="0.25">
      <c r="A50" s="47" t="s">
        <v>17</v>
      </c>
      <c r="B50" s="185"/>
      <c r="C50" s="47" t="s">
        <v>73</v>
      </c>
      <c r="D50" s="48" t="s">
        <v>74</v>
      </c>
      <c r="E50" s="198">
        <f t="shared" ref="E50:G50" si="13">E51</f>
        <v>670</v>
      </c>
      <c r="F50" s="171">
        <f t="shared" si="13"/>
        <v>670</v>
      </c>
      <c r="G50" s="131">
        <f t="shared" si="13"/>
        <v>670</v>
      </c>
      <c r="H50" s="73"/>
      <c r="I50" s="71"/>
      <c r="J50" s="103"/>
      <c r="L50" s="69"/>
      <c r="M50" s="100"/>
      <c r="N50" s="70"/>
      <c r="O50" s="73"/>
      <c r="P50" s="72"/>
      <c r="Q50" s="18"/>
      <c r="R50" s="18"/>
      <c r="S50" s="18"/>
      <c r="T50" s="18"/>
      <c r="U50" s="18"/>
    </row>
    <row r="51" spans="1:21" x14ac:dyDescent="0.25">
      <c r="A51" s="49" t="s">
        <v>17</v>
      </c>
      <c r="B51" s="186"/>
      <c r="C51" s="49" t="s">
        <v>75</v>
      </c>
      <c r="D51" s="50" t="s">
        <v>76</v>
      </c>
      <c r="E51" s="199">
        <f t="shared" ref="E51:G51" si="14">SUM(E52:E54)</f>
        <v>670</v>
      </c>
      <c r="F51" s="172">
        <f t="shared" si="14"/>
        <v>670</v>
      </c>
      <c r="G51" s="132">
        <f t="shared" si="14"/>
        <v>670</v>
      </c>
      <c r="H51" s="73"/>
      <c r="I51" s="75"/>
      <c r="J51" s="103"/>
      <c r="L51" s="69"/>
      <c r="M51" s="73"/>
      <c r="N51" s="76"/>
      <c r="O51" s="73"/>
      <c r="P51" s="75"/>
      <c r="Q51" s="18"/>
      <c r="R51" s="18"/>
      <c r="S51" s="18"/>
      <c r="T51" s="18"/>
      <c r="U51" s="18"/>
    </row>
    <row r="52" spans="1:21" x14ac:dyDescent="0.25">
      <c r="A52" s="32" t="s">
        <v>148</v>
      </c>
      <c r="B52" s="38"/>
      <c r="C52" s="32"/>
      <c r="D52" s="51" t="s">
        <v>78</v>
      </c>
      <c r="E52" s="39">
        <v>404</v>
      </c>
      <c r="F52" s="117">
        <v>404</v>
      </c>
      <c r="G52" s="124">
        <v>404</v>
      </c>
      <c r="H52" s="100"/>
      <c r="I52" s="75"/>
      <c r="J52" s="103"/>
      <c r="L52" s="69"/>
      <c r="M52" s="73"/>
      <c r="N52" s="77"/>
      <c r="O52" s="100"/>
      <c r="P52" s="75"/>
      <c r="Q52" s="18"/>
      <c r="R52" s="18"/>
      <c r="S52" s="18"/>
      <c r="T52" s="18"/>
      <c r="U52" s="18"/>
    </row>
    <row r="53" spans="1:21" x14ac:dyDescent="0.25">
      <c r="A53" s="32" t="s">
        <v>148</v>
      </c>
      <c r="B53" s="38"/>
      <c r="C53" s="32"/>
      <c r="D53" s="51" t="s">
        <v>80</v>
      </c>
      <c r="E53" s="39">
        <v>133</v>
      </c>
      <c r="F53" s="117">
        <v>133</v>
      </c>
      <c r="G53" s="124">
        <v>133</v>
      </c>
      <c r="H53" s="78"/>
      <c r="I53" s="71"/>
      <c r="J53" s="103"/>
      <c r="K53" s="100"/>
      <c r="L53" s="104"/>
      <c r="M53" s="100"/>
      <c r="N53" s="70"/>
      <c r="O53" s="78"/>
      <c r="P53" s="72"/>
      <c r="Q53" s="18"/>
      <c r="R53" s="18"/>
      <c r="S53" s="18"/>
      <c r="T53" s="18"/>
      <c r="U53" s="18"/>
    </row>
    <row r="54" spans="1:21" x14ac:dyDescent="0.25">
      <c r="A54" s="32" t="s">
        <v>148</v>
      </c>
      <c r="B54" s="38"/>
      <c r="C54" s="32"/>
      <c r="D54" s="51" t="s">
        <v>82</v>
      </c>
      <c r="E54" s="39">
        <v>133</v>
      </c>
      <c r="F54" s="117">
        <v>133</v>
      </c>
      <c r="G54" s="124">
        <v>133</v>
      </c>
      <c r="H54" s="73"/>
      <c r="I54" s="75"/>
      <c r="J54" s="103"/>
      <c r="K54" s="100"/>
      <c r="L54" s="104"/>
      <c r="M54" s="78"/>
      <c r="N54" s="76"/>
      <c r="O54" s="73"/>
      <c r="P54" s="75"/>
      <c r="Q54" s="18"/>
      <c r="R54" s="18"/>
      <c r="S54" s="18"/>
      <c r="T54" s="18"/>
      <c r="U54" s="18"/>
    </row>
    <row r="55" spans="1:21" x14ac:dyDescent="0.25">
      <c r="A55" s="47" t="s">
        <v>17</v>
      </c>
      <c r="B55" s="185"/>
      <c r="C55" s="47" t="s">
        <v>85</v>
      </c>
      <c r="D55" s="48" t="s">
        <v>86</v>
      </c>
      <c r="E55" s="198">
        <f>SUM(E56:E60)</f>
        <v>18674</v>
      </c>
      <c r="F55" s="171">
        <f>SUM(F56:F60)</f>
        <v>18674</v>
      </c>
      <c r="G55" s="131">
        <f>SUM(G56:G60)</f>
        <v>18674</v>
      </c>
      <c r="H55" s="100"/>
      <c r="I55" s="101"/>
      <c r="J55" s="103"/>
      <c r="K55" s="100"/>
      <c r="L55" s="104"/>
      <c r="M55" s="100"/>
      <c r="N55" s="70"/>
      <c r="O55" s="100"/>
      <c r="P55" s="101"/>
      <c r="Q55" s="18"/>
      <c r="R55" s="18"/>
      <c r="S55" s="18"/>
      <c r="T55" s="18"/>
      <c r="U55" s="18"/>
    </row>
    <row r="56" spans="1:21" x14ac:dyDescent="0.25">
      <c r="A56" s="52" t="s">
        <v>149</v>
      </c>
      <c r="B56" s="138"/>
      <c r="C56" s="52"/>
      <c r="D56" s="53" t="s">
        <v>78</v>
      </c>
      <c r="E56" s="40">
        <v>1600</v>
      </c>
      <c r="F56" s="118">
        <v>1600</v>
      </c>
      <c r="G56" s="112">
        <v>1600</v>
      </c>
      <c r="H56" s="100"/>
      <c r="I56" s="101"/>
      <c r="J56" s="103"/>
      <c r="K56" s="100"/>
      <c r="L56" s="105"/>
      <c r="M56" s="73"/>
      <c r="N56" s="76"/>
      <c r="O56" s="100"/>
      <c r="P56" s="101"/>
      <c r="Q56" s="18"/>
      <c r="R56" s="18"/>
      <c r="S56" s="18"/>
      <c r="T56" s="18"/>
      <c r="U56" s="18"/>
    </row>
    <row r="57" spans="1:21" x14ac:dyDescent="0.25">
      <c r="A57" s="52" t="s">
        <v>149</v>
      </c>
      <c r="B57" s="138"/>
      <c r="C57" s="52"/>
      <c r="D57" s="53" t="s">
        <v>80</v>
      </c>
      <c r="E57" s="40">
        <v>11011</v>
      </c>
      <c r="F57" s="118">
        <v>11011</v>
      </c>
      <c r="G57" s="112">
        <v>11011</v>
      </c>
      <c r="H57" s="100"/>
      <c r="I57" s="101"/>
      <c r="J57" s="103"/>
      <c r="L57" s="72"/>
      <c r="M57" s="73"/>
      <c r="N57" s="70"/>
      <c r="O57" s="100"/>
      <c r="P57" s="101"/>
      <c r="Q57" s="18"/>
      <c r="R57" s="18"/>
      <c r="S57" s="18"/>
      <c r="T57" s="18"/>
      <c r="U57" s="18"/>
    </row>
    <row r="58" spans="1:21" x14ac:dyDescent="0.25">
      <c r="A58" s="52" t="s">
        <v>149</v>
      </c>
      <c r="B58" s="138"/>
      <c r="C58" s="52"/>
      <c r="D58" s="53" t="s">
        <v>82</v>
      </c>
      <c r="E58" s="40">
        <v>5200</v>
      </c>
      <c r="F58" s="118">
        <v>5200</v>
      </c>
      <c r="G58" s="112">
        <v>5200</v>
      </c>
      <c r="H58" s="100"/>
      <c r="I58" s="101"/>
      <c r="J58" s="103"/>
      <c r="L58" s="69"/>
      <c r="M58" s="100"/>
      <c r="N58" s="70"/>
      <c r="O58" s="100"/>
      <c r="P58" s="101"/>
      <c r="Q58" s="18"/>
      <c r="R58" s="18"/>
      <c r="S58" s="18"/>
      <c r="T58" s="18"/>
      <c r="U58" s="18"/>
    </row>
    <row r="59" spans="1:21" x14ac:dyDescent="0.25">
      <c r="A59" s="52" t="s">
        <v>149</v>
      </c>
      <c r="B59" s="138"/>
      <c r="C59" s="52"/>
      <c r="D59" s="53" t="s">
        <v>84</v>
      </c>
      <c r="E59" s="40">
        <v>463</v>
      </c>
      <c r="F59" s="118">
        <v>463</v>
      </c>
      <c r="G59" s="112">
        <v>463</v>
      </c>
      <c r="H59" s="73"/>
      <c r="I59" s="71"/>
      <c r="J59" s="103"/>
      <c r="L59" s="69"/>
      <c r="M59" s="100"/>
      <c r="N59" s="70"/>
      <c r="O59" s="73"/>
      <c r="P59" s="72"/>
      <c r="Q59" s="18"/>
      <c r="R59" s="18"/>
      <c r="S59" s="18"/>
      <c r="T59" s="18"/>
      <c r="U59" s="18"/>
    </row>
    <row r="60" spans="1:21" x14ac:dyDescent="0.25">
      <c r="A60" s="52" t="s">
        <v>149</v>
      </c>
      <c r="B60" s="138"/>
      <c r="C60" s="52"/>
      <c r="D60" s="53" t="s">
        <v>87</v>
      </c>
      <c r="E60" s="40">
        <v>400</v>
      </c>
      <c r="F60" s="118">
        <v>400</v>
      </c>
      <c r="G60" s="112">
        <v>400</v>
      </c>
      <c r="H60" s="78"/>
      <c r="I60" s="75"/>
      <c r="J60" s="96"/>
      <c r="L60" s="69"/>
      <c r="M60" s="100"/>
      <c r="N60" s="70"/>
      <c r="O60" s="78"/>
      <c r="P60" s="75"/>
      <c r="Q60" s="18"/>
      <c r="R60" s="18"/>
      <c r="S60" s="18"/>
      <c r="T60" s="18"/>
      <c r="U60" s="18"/>
    </row>
    <row r="61" spans="1:21" x14ac:dyDescent="0.25">
      <c r="A61" s="43" t="s">
        <v>68</v>
      </c>
      <c r="B61" s="189"/>
      <c r="C61" s="43" t="s">
        <v>90</v>
      </c>
      <c r="D61" s="44" t="s">
        <v>144</v>
      </c>
      <c r="E61" s="162">
        <f>E62</f>
        <v>46838</v>
      </c>
      <c r="F61" s="119">
        <f t="shared" ref="F61:G61" si="15">F62</f>
        <v>46838</v>
      </c>
      <c r="G61" s="129">
        <f t="shared" si="15"/>
        <v>46838</v>
      </c>
      <c r="H61" s="78"/>
      <c r="I61" s="75"/>
      <c r="J61" s="96"/>
      <c r="K61" s="100"/>
      <c r="L61" s="104"/>
      <c r="M61" s="78"/>
      <c r="N61" s="74"/>
      <c r="O61" s="78"/>
      <c r="P61" s="75"/>
      <c r="Q61" s="18"/>
      <c r="R61" s="18"/>
      <c r="S61" s="18"/>
      <c r="T61" s="18"/>
      <c r="U61" s="18"/>
    </row>
    <row r="62" spans="1:21" x14ac:dyDescent="0.25">
      <c r="A62" s="45" t="s">
        <v>17</v>
      </c>
      <c r="B62" s="184"/>
      <c r="C62" s="45" t="s">
        <v>71</v>
      </c>
      <c r="D62" s="46" t="s">
        <v>72</v>
      </c>
      <c r="E62" s="197">
        <f>E63+E68</f>
        <v>46838</v>
      </c>
      <c r="F62" s="170">
        <f t="shared" ref="F62:G62" si="16">F63+F68</f>
        <v>46838</v>
      </c>
      <c r="G62" s="130">
        <f t="shared" si="16"/>
        <v>46838</v>
      </c>
      <c r="H62" s="73"/>
      <c r="I62" s="81"/>
      <c r="J62" s="96"/>
      <c r="K62" s="100"/>
      <c r="L62" s="104"/>
      <c r="M62" s="79"/>
      <c r="N62" s="80"/>
      <c r="O62" s="73"/>
      <c r="P62" s="81"/>
      <c r="Q62" s="18"/>
      <c r="R62" s="18"/>
      <c r="S62" s="18"/>
      <c r="T62" s="18"/>
      <c r="U62" s="18"/>
    </row>
    <row r="63" spans="1:21" x14ac:dyDescent="0.25">
      <c r="A63" s="47" t="s">
        <v>17</v>
      </c>
      <c r="B63" s="185"/>
      <c r="C63" s="47" t="s">
        <v>73</v>
      </c>
      <c r="D63" s="48" t="s">
        <v>74</v>
      </c>
      <c r="E63" s="198">
        <f t="shared" ref="E63:G63" si="17">E64+E66</f>
        <v>138</v>
      </c>
      <c r="F63" s="171">
        <f t="shared" si="17"/>
        <v>138</v>
      </c>
      <c r="G63" s="131">
        <f t="shared" si="17"/>
        <v>138</v>
      </c>
      <c r="H63" s="97"/>
      <c r="I63" s="98"/>
      <c r="J63" s="96"/>
      <c r="K63" s="100"/>
      <c r="L63" s="104"/>
      <c r="M63" s="82"/>
      <c r="N63" s="83"/>
      <c r="O63" s="99"/>
      <c r="P63" s="98"/>
      <c r="Q63" s="18"/>
      <c r="R63" s="18"/>
      <c r="S63" s="18"/>
      <c r="T63" s="18"/>
      <c r="U63" s="18"/>
    </row>
    <row r="64" spans="1:21" x14ac:dyDescent="0.25">
      <c r="A64" s="49" t="s">
        <v>17</v>
      </c>
      <c r="B64" s="186"/>
      <c r="C64" s="49" t="s">
        <v>75</v>
      </c>
      <c r="D64" s="50" t="s">
        <v>76</v>
      </c>
      <c r="E64" s="199">
        <f t="shared" ref="E64:G64" si="18">E65</f>
        <v>133</v>
      </c>
      <c r="F64" s="172">
        <f t="shared" si="18"/>
        <v>133</v>
      </c>
      <c r="G64" s="132">
        <f t="shared" si="18"/>
        <v>133</v>
      </c>
      <c r="H64" s="102"/>
      <c r="I64" s="106"/>
      <c r="J64" s="96"/>
      <c r="K64" s="100"/>
      <c r="L64" s="104"/>
      <c r="M64" s="84"/>
      <c r="N64" s="76"/>
      <c r="O64" s="102"/>
      <c r="P64" s="106"/>
      <c r="Q64" s="18"/>
      <c r="R64" s="18"/>
      <c r="S64" s="18"/>
      <c r="T64" s="18"/>
      <c r="U64" s="18"/>
    </row>
    <row r="65" spans="1:21" x14ac:dyDescent="0.25">
      <c r="A65" s="32" t="s">
        <v>148</v>
      </c>
      <c r="B65" s="38"/>
      <c r="C65" s="32"/>
      <c r="D65" s="51" t="s">
        <v>80</v>
      </c>
      <c r="E65" s="39">
        <v>133</v>
      </c>
      <c r="F65" s="117">
        <v>133</v>
      </c>
      <c r="G65" s="124">
        <v>133</v>
      </c>
      <c r="H65" s="69"/>
      <c r="I65" s="71"/>
      <c r="J65" s="96"/>
      <c r="L65" s="72"/>
      <c r="M65" s="100"/>
      <c r="N65" s="70"/>
      <c r="O65" s="69"/>
      <c r="P65" s="72"/>
      <c r="Q65" s="18"/>
      <c r="R65" s="18"/>
      <c r="S65" s="18"/>
      <c r="T65" s="18"/>
      <c r="U65" s="18"/>
    </row>
    <row r="66" spans="1:21" x14ac:dyDescent="0.25">
      <c r="A66" s="49" t="s">
        <v>17</v>
      </c>
      <c r="B66" s="186"/>
      <c r="C66" s="49" t="s">
        <v>75</v>
      </c>
      <c r="D66" s="50" t="s">
        <v>76</v>
      </c>
      <c r="E66" s="199">
        <f t="shared" ref="E66:G66" si="19">E67</f>
        <v>5</v>
      </c>
      <c r="F66" s="172">
        <f t="shared" si="19"/>
        <v>5</v>
      </c>
      <c r="G66" s="132">
        <f t="shared" si="19"/>
        <v>5</v>
      </c>
      <c r="H66" s="69"/>
      <c r="I66" s="75"/>
      <c r="J66" s="96"/>
      <c r="L66" s="82"/>
      <c r="M66" s="100"/>
      <c r="N66" s="104"/>
      <c r="O66" s="69"/>
      <c r="P66" s="75"/>
      <c r="Q66" s="18"/>
      <c r="R66" s="18"/>
      <c r="S66" s="18"/>
      <c r="T66" s="18"/>
      <c r="U66" s="18"/>
    </row>
    <row r="67" spans="1:21" x14ac:dyDescent="0.25">
      <c r="A67" s="32" t="s">
        <v>148</v>
      </c>
      <c r="B67" s="38"/>
      <c r="C67" s="32">
        <v>381</v>
      </c>
      <c r="D67" s="51" t="s">
        <v>158</v>
      </c>
      <c r="E67" s="39">
        <v>5</v>
      </c>
      <c r="F67" s="117">
        <v>5</v>
      </c>
      <c r="G67" s="124">
        <v>5</v>
      </c>
      <c r="H67" s="97"/>
      <c r="I67" s="97"/>
      <c r="J67" s="96"/>
      <c r="K67" s="100"/>
      <c r="L67" s="106"/>
      <c r="M67" s="82"/>
      <c r="N67" s="104"/>
      <c r="O67" s="99"/>
      <c r="P67" s="97"/>
      <c r="Q67" s="18"/>
      <c r="R67" s="18"/>
      <c r="S67" s="18"/>
      <c r="T67" s="18"/>
      <c r="U67" s="18"/>
    </row>
    <row r="68" spans="1:21" x14ac:dyDescent="0.25">
      <c r="A68" s="47" t="s">
        <v>17</v>
      </c>
      <c r="B68" s="185"/>
      <c r="C68" s="47" t="s">
        <v>85</v>
      </c>
      <c r="D68" s="48" t="s">
        <v>86</v>
      </c>
      <c r="E68" s="198">
        <f>SUM(E69:E72)</f>
        <v>46700</v>
      </c>
      <c r="F68" s="171">
        <f t="shared" ref="F68:G68" si="20">SUM(F69:F72)</f>
        <v>46700</v>
      </c>
      <c r="G68" s="131">
        <f t="shared" si="20"/>
        <v>46700</v>
      </c>
      <c r="H68" s="100"/>
      <c r="I68" s="106"/>
      <c r="J68" s="96"/>
      <c r="L68" s="107"/>
      <c r="M68" s="82"/>
      <c r="N68" s="107"/>
      <c r="O68" s="100"/>
      <c r="P68" s="106"/>
      <c r="Q68" s="18"/>
      <c r="R68" s="18"/>
      <c r="S68" s="18"/>
      <c r="T68" s="18"/>
      <c r="U68" s="18"/>
    </row>
    <row r="69" spans="1:21" x14ac:dyDescent="0.25">
      <c r="A69" s="52" t="s">
        <v>149</v>
      </c>
      <c r="B69" s="138"/>
      <c r="C69" s="52"/>
      <c r="D69" s="53" t="s">
        <v>92</v>
      </c>
      <c r="E69" s="40">
        <v>200</v>
      </c>
      <c r="F69" s="118">
        <v>200</v>
      </c>
      <c r="G69" s="112">
        <v>200</v>
      </c>
      <c r="H69" s="96"/>
      <c r="I69" s="96"/>
      <c r="J69" s="96"/>
      <c r="K69" s="100"/>
      <c r="L69" s="104"/>
      <c r="M69" s="96"/>
      <c r="N69" s="106"/>
      <c r="O69" s="96"/>
      <c r="P69" s="96"/>
      <c r="Q69" s="18"/>
      <c r="R69" s="18"/>
      <c r="S69" s="18"/>
      <c r="T69" s="18"/>
      <c r="U69" s="18"/>
    </row>
    <row r="70" spans="1:21" x14ac:dyDescent="0.25">
      <c r="A70" s="52" t="s">
        <v>149</v>
      </c>
      <c r="B70" s="138"/>
      <c r="C70" s="52"/>
      <c r="D70" s="53" t="s">
        <v>178</v>
      </c>
      <c r="E70" s="40">
        <v>6500</v>
      </c>
      <c r="F70" s="118">
        <v>6500</v>
      </c>
      <c r="G70" s="112">
        <v>6500</v>
      </c>
      <c r="H70" s="96"/>
      <c r="I70" s="96"/>
      <c r="J70" s="96"/>
      <c r="K70" s="100"/>
      <c r="L70" s="104"/>
      <c r="M70" s="96"/>
      <c r="N70" s="107"/>
      <c r="O70" s="96"/>
      <c r="P70" s="96"/>
      <c r="Q70" s="18"/>
      <c r="R70" s="18"/>
      <c r="S70" s="18"/>
      <c r="T70" s="18"/>
      <c r="U70" s="18"/>
    </row>
    <row r="71" spans="1:21" x14ac:dyDescent="0.25">
      <c r="A71" s="52" t="s">
        <v>149</v>
      </c>
      <c r="B71" s="138"/>
      <c r="C71" s="52"/>
      <c r="D71" s="53" t="s">
        <v>199</v>
      </c>
      <c r="E71" s="40">
        <v>4000</v>
      </c>
      <c r="F71" s="118">
        <v>4000</v>
      </c>
      <c r="G71" s="112">
        <v>4000</v>
      </c>
      <c r="H71" s="96"/>
      <c r="I71" s="96"/>
      <c r="J71" s="96"/>
      <c r="K71" s="100"/>
      <c r="L71" s="104"/>
      <c r="M71" s="96"/>
      <c r="N71" s="96"/>
      <c r="O71" s="96"/>
      <c r="P71" s="96"/>
      <c r="Q71" s="18"/>
      <c r="R71" s="18"/>
      <c r="S71" s="18"/>
      <c r="T71" s="18"/>
      <c r="U71" s="18"/>
    </row>
    <row r="72" spans="1:21" x14ac:dyDescent="0.25">
      <c r="A72" s="52" t="s">
        <v>150</v>
      </c>
      <c r="B72" s="138"/>
      <c r="C72" s="52"/>
      <c r="D72" s="53" t="s">
        <v>93</v>
      </c>
      <c r="E72" s="40">
        <v>36000</v>
      </c>
      <c r="F72" s="118">
        <v>36000</v>
      </c>
      <c r="G72" s="112">
        <v>36000</v>
      </c>
      <c r="H72" s="96"/>
      <c r="I72" s="96"/>
      <c r="J72" s="96"/>
      <c r="K72" s="100"/>
      <c r="L72" s="104"/>
      <c r="M72" s="96"/>
      <c r="N72" s="96"/>
      <c r="O72" s="96"/>
      <c r="P72" s="96"/>
      <c r="Q72" s="18"/>
      <c r="R72" s="18"/>
      <c r="S72" s="18"/>
      <c r="T72" s="18"/>
      <c r="U72" s="18"/>
    </row>
    <row r="73" spans="1:21" x14ac:dyDescent="0.25">
      <c r="A73" s="139" t="s">
        <v>68</v>
      </c>
      <c r="B73" s="190"/>
      <c r="C73" s="140" t="s">
        <v>211</v>
      </c>
      <c r="D73" s="141" t="s">
        <v>209</v>
      </c>
      <c r="E73" s="200">
        <f t="shared" ref="E73:G74" si="21">E74</f>
        <v>29000</v>
      </c>
      <c r="F73" s="173">
        <f t="shared" si="21"/>
        <v>29000</v>
      </c>
      <c r="G73" s="142">
        <f t="shared" si="21"/>
        <v>29000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x14ac:dyDescent="0.25">
      <c r="A74" s="45" t="s">
        <v>17</v>
      </c>
      <c r="B74" s="184"/>
      <c r="C74" s="45" t="s">
        <v>71</v>
      </c>
      <c r="D74" s="46" t="s">
        <v>72</v>
      </c>
      <c r="E74" s="197">
        <f t="shared" si="21"/>
        <v>29000</v>
      </c>
      <c r="F74" s="170">
        <f t="shared" si="21"/>
        <v>29000</v>
      </c>
      <c r="G74" s="130">
        <f t="shared" si="21"/>
        <v>29000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x14ac:dyDescent="0.25">
      <c r="A75" s="47" t="s">
        <v>17</v>
      </c>
      <c r="B75" s="185"/>
      <c r="C75" s="47" t="s">
        <v>85</v>
      </c>
      <c r="D75" s="48" t="s">
        <v>86</v>
      </c>
      <c r="E75" s="198">
        <f t="shared" ref="E75:G75" si="22">SUM(E76:E76)</f>
        <v>29000</v>
      </c>
      <c r="F75" s="171">
        <f t="shared" si="22"/>
        <v>29000</v>
      </c>
      <c r="G75" s="131">
        <f t="shared" si="22"/>
        <v>29000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x14ac:dyDescent="0.25">
      <c r="A76" s="52" t="s">
        <v>149</v>
      </c>
      <c r="B76" s="138"/>
      <c r="C76" s="52">
        <v>322</v>
      </c>
      <c r="D76" s="53" t="s">
        <v>80</v>
      </c>
      <c r="E76" s="40">
        <v>29000</v>
      </c>
      <c r="F76" s="118">
        <v>29000</v>
      </c>
      <c r="G76" s="112">
        <v>29000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x14ac:dyDescent="0.25">
      <c r="A77" s="43" t="s">
        <v>68</v>
      </c>
      <c r="B77" s="189"/>
      <c r="C77" s="43" t="s">
        <v>115</v>
      </c>
      <c r="D77" s="44" t="s">
        <v>146</v>
      </c>
      <c r="E77" s="162">
        <f t="shared" ref="E77:G79" si="23">E78</f>
        <v>87150</v>
      </c>
      <c r="F77" s="119">
        <f t="shared" si="23"/>
        <v>88890</v>
      </c>
      <c r="G77" s="129">
        <f t="shared" si="23"/>
        <v>90670</v>
      </c>
      <c r="K77" s="100"/>
      <c r="L77" s="104"/>
      <c r="N77" s="96"/>
      <c r="Q77" s="18"/>
      <c r="R77" s="18"/>
      <c r="S77" s="18"/>
      <c r="T77" s="18"/>
      <c r="U77" s="18"/>
    </row>
    <row r="78" spans="1:21" x14ac:dyDescent="0.25">
      <c r="A78" s="45" t="s">
        <v>17</v>
      </c>
      <c r="B78" s="184"/>
      <c r="C78" s="45" t="s">
        <v>71</v>
      </c>
      <c r="D78" s="46" t="s">
        <v>72</v>
      </c>
      <c r="E78" s="197">
        <f t="shared" si="23"/>
        <v>87150</v>
      </c>
      <c r="F78" s="170">
        <f t="shared" si="23"/>
        <v>88890</v>
      </c>
      <c r="G78" s="130">
        <f t="shared" si="23"/>
        <v>90670</v>
      </c>
      <c r="L78" s="108"/>
      <c r="N78" s="96"/>
      <c r="Q78" s="18"/>
      <c r="R78" s="18"/>
      <c r="S78" s="18"/>
      <c r="T78" s="18"/>
      <c r="U78" s="18"/>
    </row>
    <row r="79" spans="1:21" ht="15.75" customHeight="1" x14ac:dyDescent="0.25">
      <c r="A79" s="47" t="s">
        <v>17</v>
      </c>
      <c r="B79" s="185"/>
      <c r="C79" s="47" t="s">
        <v>73</v>
      </c>
      <c r="D79" s="48" t="s">
        <v>74</v>
      </c>
      <c r="E79" s="198">
        <f t="shared" si="23"/>
        <v>87150</v>
      </c>
      <c r="F79" s="171">
        <f t="shared" si="23"/>
        <v>88890</v>
      </c>
      <c r="G79" s="131">
        <f t="shared" si="23"/>
        <v>90670</v>
      </c>
      <c r="L79" s="109"/>
      <c r="N79" s="93"/>
      <c r="Q79" s="18"/>
      <c r="R79" s="18"/>
      <c r="S79" s="18"/>
      <c r="T79" s="18"/>
      <c r="U79" s="18"/>
    </row>
    <row r="80" spans="1:21" ht="15.75" customHeight="1" x14ac:dyDescent="0.25">
      <c r="A80" s="49" t="s">
        <v>17</v>
      </c>
      <c r="B80" s="186"/>
      <c r="C80" s="49" t="s">
        <v>117</v>
      </c>
      <c r="D80" s="50" t="s">
        <v>118</v>
      </c>
      <c r="E80" s="199">
        <f t="shared" ref="E80:G80" si="24">SUM(E81:E85)</f>
        <v>87150</v>
      </c>
      <c r="F80" s="172">
        <f t="shared" si="24"/>
        <v>88890</v>
      </c>
      <c r="G80" s="132">
        <f t="shared" si="24"/>
        <v>90670</v>
      </c>
      <c r="L80" s="109"/>
      <c r="N80" s="36"/>
      <c r="Q80" s="18"/>
      <c r="R80" s="18"/>
      <c r="S80" s="18"/>
      <c r="T80" s="18"/>
      <c r="U80" s="18"/>
    </row>
    <row r="81" spans="1:21" x14ac:dyDescent="0.25">
      <c r="A81" s="32" t="s">
        <v>148</v>
      </c>
      <c r="B81" s="38"/>
      <c r="C81" s="32"/>
      <c r="D81" s="51" t="s">
        <v>119</v>
      </c>
      <c r="E81" s="39">
        <v>70750</v>
      </c>
      <c r="F81" s="117">
        <v>72170</v>
      </c>
      <c r="G81" s="124">
        <v>73620</v>
      </c>
      <c r="L81" s="109"/>
      <c r="N81" s="36"/>
      <c r="O81" s="18"/>
      <c r="P81" s="18"/>
      <c r="Q81" s="18"/>
      <c r="R81" s="18"/>
      <c r="S81" s="18"/>
      <c r="T81" s="18"/>
      <c r="U81" s="18"/>
    </row>
    <row r="82" spans="1:21" x14ac:dyDescent="0.25">
      <c r="A82" s="32" t="s">
        <v>148</v>
      </c>
      <c r="B82" s="38"/>
      <c r="C82" s="32"/>
      <c r="D82" s="51" t="s">
        <v>104</v>
      </c>
      <c r="E82" s="39">
        <v>3700</v>
      </c>
      <c r="F82" s="117">
        <v>3770</v>
      </c>
      <c r="G82" s="124">
        <v>3850</v>
      </c>
      <c r="L82" s="109"/>
      <c r="N82" s="36"/>
      <c r="O82" s="18"/>
      <c r="P82" s="18"/>
      <c r="Q82" s="18"/>
      <c r="R82" s="18"/>
      <c r="S82" s="18"/>
      <c r="T82" s="18"/>
      <c r="U82" s="18"/>
    </row>
    <row r="83" spans="1:21" x14ac:dyDescent="0.25">
      <c r="A83" s="32" t="s">
        <v>148</v>
      </c>
      <c r="B83" s="38"/>
      <c r="C83" s="32"/>
      <c r="D83" s="51" t="s">
        <v>100</v>
      </c>
      <c r="E83" s="39">
        <v>10100</v>
      </c>
      <c r="F83" s="117">
        <v>10300</v>
      </c>
      <c r="G83" s="124">
        <v>10500</v>
      </c>
      <c r="L83" s="109"/>
      <c r="N83" s="36"/>
      <c r="O83" s="18"/>
      <c r="P83" s="18"/>
      <c r="Q83" s="18"/>
      <c r="R83" s="18"/>
      <c r="S83" s="18"/>
      <c r="T83" s="18"/>
      <c r="U83" s="18"/>
    </row>
    <row r="84" spans="1:21" x14ac:dyDescent="0.25">
      <c r="A84" s="32" t="s">
        <v>148</v>
      </c>
      <c r="B84" s="38"/>
      <c r="C84" s="32"/>
      <c r="D84" s="51" t="s">
        <v>78</v>
      </c>
      <c r="E84" s="39">
        <v>2600</v>
      </c>
      <c r="F84" s="117">
        <v>2650</v>
      </c>
      <c r="G84" s="124">
        <v>2700</v>
      </c>
      <c r="L84" s="109"/>
      <c r="N84" s="36"/>
      <c r="O84" s="18"/>
      <c r="P84" s="18"/>
      <c r="Q84" s="18"/>
      <c r="R84" s="18"/>
      <c r="S84" s="18"/>
      <c r="T84" s="18"/>
      <c r="U84" s="18"/>
    </row>
    <row r="85" spans="1:21" x14ac:dyDescent="0.25">
      <c r="A85" s="32" t="s">
        <v>148</v>
      </c>
      <c r="B85" s="38"/>
      <c r="C85" s="111"/>
      <c r="D85" s="51" t="s">
        <v>156</v>
      </c>
      <c r="E85" s="39">
        <v>0</v>
      </c>
      <c r="F85" s="117">
        <v>0</v>
      </c>
      <c r="G85" s="124">
        <v>0</v>
      </c>
      <c r="L85" s="109"/>
      <c r="N85" s="36"/>
      <c r="O85" s="18"/>
      <c r="P85" s="18"/>
      <c r="Q85" s="18"/>
      <c r="R85" s="18"/>
      <c r="S85" s="18"/>
      <c r="T85" s="18"/>
      <c r="U85" s="18"/>
    </row>
    <row r="86" spans="1:21" ht="22.5" x14ac:dyDescent="0.25">
      <c r="A86" s="43" t="s">
        <v>120</v>
      </c>
      <c r="B86" s="189"/>
      <c r="C86" s="43" t="s">
        <v>124</v>
      </c>
      <c r="D86" s="44" t="s">
        <v>348</v>
      </c>
      <c r="E86" s="162">
        <f>E87</f>
        <v>3326</v>
      </c>
      <c r="F86" s="119">
        <f t="shared" ref="F86:G86" si="25">F90</f>
        <v>0</v>
      </c>
      <c r="G86" s="129">
        <f t="shared" si="25"/>
        <v>0</v>
      </c>
      <c r="O86" s="18"/>
      <c r="P86" s="18"/>
      <c r="Q86" s="18"/>
      <c r="R86" s="18"/>
      <c r="S86" s="18"/>
      <c r="T86" s="18"/>
      <c r="U86" s="18"/>
    </row>
    <row r="87" spans="1:21" x14ac:dyDescent="0.25">
      <c r="A87" s="45" t="s">
        <v>17</v>
      </c>
      <c r="B87" s="184"/>
      <c r="C87" s="45" t="s">
        <v>45</v>
      </c>
      <c r="D87" s="46" t="s">
        <v>72</v>
      </c>
      <c r="E87" s="197">
        <f>E92+E88</f>
        <v>3326</v>
      </c>
      <c r="F87" s="170">
        <f t="shared" ref="F87:G88" si="26">F88</f>
        <v>0</v>
      </c>
      <c r="G87" s="130">
        <f t="shared" si="26"/>
        <v>0</v>
      </c>
      <c r="L87" s="109"/>
      <c r="N87" s="36"/>
      <c r="O87" s="18"/>
      <c r="P87" s="18"/>
      <c r="Q87" s="18"/>
      <c r="R87" s="18"/>
      <c r="S87" s="18"/>
      <c r="T87" s="18"/>
      <c r="U87" s="18"/>
    </row>
    <row r="88" spans="1:21" x14ac:dyDescent="0.25">
      <c r="A88" s="47" t="s">
        <v>17</v>
      </c>
      <c r="B88" s="185"/>
      <c r="C88" s="47" t="s">
        <v>350</v>
      </c>
      <c r="D88" s="48" t="s">
        <v>74</v>
      </c>
      <c r="E88" s="198">
        <f>E89</f>
        <v>2943</v>
      </c>
      <c r="F88" s="171">
        <f t="shared" si="26"/>
        <v>0</v>
      </c>
      <c r="G88" s="131">
        <f t="shared" si="26"/>
        <v>0</v>
      </c>
      <c r="L88" s="109"/>
      <c r="N88" s="36"/>
      <c r="O88" s="18"/>
      <c r="P88" s="18"/>
      <c r="Q88" s="18"/>
      <c r="R88" s="18"/>
      <c r="S88" s="18"/>
      <c r="T88" s="18"/>
      <c r="U88" s="18"/>
    </row>
    <row r="89" spans="1:21" x14ac:dyDescent="0.25">
      <c r="A89" s="49" t="s">
        <v>17</v>
      </c>
      <c r="B89" s="186"/>
      <c r="C89" s="49" t="s">
        <v>350</v>
      </c>
      <c r="D89" s="50" t="s">
        <v>349</v>
      </c>
      <c r="E89" s="199">
        <f>SUM(E90:E91)</f>
        <v>2943</v>
      </c>
      <c r="F89" s="172">
        <f t="shared" ref="F89:G89" si="27">SUM(F90:F91)</f>
        <v>0</v>
      </c>
      <c r="G89" s="132">
        <f t="shared" si="27"/>
        <v>0</v>
      </c>
      <c r="L89" s="109"/>
      <c r="N89" s="36"/>
      <c r="O89" s="18"/>
      <c r="P89" s="18"/>
      <c r="Q89" s="18"/>
      <c r="R89" s="18"/>
      <c r="S89" s="18"/>
      <c r="T89" s="18"/>
      <c r="U89" s="18"/>
    </row>
    <row r="90" spans="1:21" x14ac:dyDescent="0.25">
      <c r="A90" s="32" t="s">
        <v>148</v>
      </c>
      <c r="B90" s="38"/>
      <c r="C90" s="32">
        <v>322</v>
      </c>
      <c r="D90" s="51" t="s">
        <v>347</v>
      </c>
      <c r="E90" s="39">
        <v>1135</v>
      </c>
      <c r="F90" s="117">
        <v>0</v>
      </c>
      <c r="G90" s="124">
        <v>0</v>
      </c>
      <c r="L90" s="109"/>
      <c r="N90" s="36"/>
      <c r="O90" s="18"/>
      <c r="P90" s="18"/>
      <c r="Q90" s="18"/>
      <c r="R90" s="18"/>
      <c r="S90" s="18"/>
      <c r="T90" s="18"/>
      <c r="U90" s="18"/>
    </row>
    <row r="91" spans="1:21" x14ac:dyDescent="0.25">
      <c r="A91" s="32" t="s">
        <v>148</v>
      </c>
      <c r="B91" s="38"/>
      <c r="C91" s="32">
        <v>322</v>
      </c>
      <c r="D91" s="51" t="s">
        <v>183</v>
      </c>
      <c r="E91" s="39">
        <v>1808</v>
      </c>
      <c r="F91" s="117">
        <v>0</v>
      </c>
      <c r="G91" s="124">
        <v>0</v>
      </c>
      <c r="L91" s="109"/>
      <c r="N91" s="36"/>
      <c r="O91" s="18"/>
      <c r="P91" s="18"/>
      <c r="Q91" s="18"/>
      <c r="R91" s="18"/>
      <c r="S91" s="18"/>
      <c r="T91" s="18"/>
      <c r="U91" s="18"/>
    </row>
    <row r="92" spans="1:21" x14ac:dyDescent="0.25">
      <c r="A92" s="45" t="s">
        <v>17</v>
      </c>
      <c r="B92" s="184"/>
      <c r="C92" s="45" t="s">
        <v>47</v>
      </c>
      <c r="D92" s="46" t="s">
        <v>33</v>
      </c>
      <c r="E92" s="197">
        <f>E93</f>
        <v>383</v>
      </c>
      <c r="F92" s="170">
        <f t="shared" ref="F92:G92" si="28">F93</f>
        <v>0</v>
      </c>
      <c r="G92" s="130">
        <f t="shared" si="28"/>
        <v>0</v>
      </c>
      <c r="O92" s="18"/>
      <c r="P92" s="18"/>
      <c r="Q92" s="18"/>
      <c r="R92" s="18"/>
      <c r="S92" s="18"/>
      <c r="T92" s="18"/>
      <c r="U92" s="18"/>
    </row>
    <row r="93" spans="1:21" x14ac:dyDescent="0.25">
      <c r="A93" s="49" t="s">
        <v>17</v>
      </c>
      <c r="B93" s="186"/>
      <c r="C93" s="49" t="s">
        <v>346</v>
      </c>
      <c r="D93" s="50" t="s">
        <v>35</v>
      </c>
      <c r="E93" s="199">
        <f>SUM(E94:E95)</f>
        <v>383</v>
      </c>
      <c r="F93" s="172">
        <f t="shared" ref="F93:G93" si="29">F94</f>
        <v>0</v>
      </c>
      <c r="G93" s="132">
        <f t="shared" si="29"/>
        <v>0</v>
      </c>
      <c r="O93" s="18"/>
      <c r="P93" s="18"/>
      <c r="Q93" s="18"/>
      <c r="R93" s="18"/>
      <c r="S93" s="18"/>
      <c r="T93" s="18"/>
      <c r="U93" s="18"/>
    </row>
    <row r="94" spans="1:21" x14ac:dyDescent="0.25">
      <c r="A94" s="32" t="s">
        <v>152</v>
      </c>
      <c r="B94" s="38"/>
      <c r="C94" s="32">
        <v>322</v>
      </c>
      <c r="D94" s="51" t="s">
        <v>347</v>
      </c>
      <c r="E94" s="39">
        <v>148</v>
      </c>
      <c r="F94" s="117">
        <v>0</v>
      </c>
      <c r="G94" s="124">
        <v>0</v>
      </c>
      <c r="L94" s="109"/>
      <c r="N94" s="36"/>
      <c r="O94" s="18"/>
      <c r="P94" s="18"/>
      <c r="Q94" s="18"/>
      <c r="R94" s="18"/>
      <c r="S94" s="18"/>
      <c r="T94" s="18"/>
      <c r="U94" s="18"/>
    </row>
    <row r="95" spans="1:21" x14ac:dyDescent="0.25">
      <c r="A95" s="32" t="s">
        <v>152</v>
      </c>
      <c r="B95" s="38"/>
      <c r="C95" s="32">
        <v>322</v>
      </c>
      <c r="D95" s="51" t="s">
        <v>183</v>
      </c>
      <c r="E95" s="39">
        <v>235</v>
      </c>
      <c r="F95" s="117">
        <v>0</v>
      </c>
      <c r="G95" s="124">
        <v>0</v>
      </c>
      <c r="L95" s="109"/>
      <c r="N95" s="36"/>
      <c r="O95" s="18"/>
      <c r="P95" s="18"/>
      <c r="Q95" s="18"/>
      <c r="R95" s="18"/>
      <c r="S95" s="18"/>
      <c r="T95" s="18"/>
      <c r="U95" s="18"/>
    </row>
    <row r="96" spans="1:21" ht="22.5" x14ac:dyDescent="0.25">
      <c r="A96" s="43" t="s">
        <v>120</v>
      </c>
      <c r="B96" s="189"/>
      <c r="C96" s="43" t="s">
        <v>121</v>
      </c>
      <c r="D96" s="44" t="s">
        <v>351</v>
      </c>
      <c r="E96" s="162">
        <f>E97+E104</f>
        <v>65389</v>
      </c>
      <c r="F96" s="119">
        <f>F97+F104</f>
        <v>65389</v>
      </c>
      <c r="G96" s="129">
        <f>G97+G104</f>
        <v>65389</v>
      </c>
      <c r="L96" s="109"/>
      <c r="N96" s="36"/>
      <c r="O96" s="18"/>
      <c r="P96" s="18"/>
      <c r="Q96" s="18"/>
      <c r="R96" s="18"/>
      <c r="S96" s="18"/>
      <c r="T96" s="18"/>
      <c r="U96" s="18"/>
    </row>
    <row r="97" spans="1:21" x14ac:dyDescent="0.25">
      <c r="A97" s="45" t="s">
        <v>17</v>
      </c>
      <c r="B97" s="184"/>
      <c r="C97" s="45" t="s">
        <v>71</v>
      </c>
      <c r="D97" s="46" t="s">
        <v>72</v>
      </c>
      <c r="E97" s="197">
        <f t="shared" ref="E97:G97" si="30">E98</f>
        <v>30412</v>
      </c>
      <c r="F97" s="170">
        <f t="shared" si="30"/>
        <v>30412</v>
      </c>
      <c r="G97" s="130">
        <f t="shared" si="30"/>
        <v>30412</v>
      </c>
      <c r="L97" s="109"/>
      <c r="N97" s="36"/>
      <c r="O97" s="18"/>
      <c r="P97" s="18"/>
      <c r="Q97" s="18"/>
      <c r="R97" s="18"/>
      <c r="S97" s="18"/>
      <c r="T97" s="18"/>
      <c r="U97" s="18"/>
    </row>
    <row r="98" spans="1:21" x14ac:dyDescent="0.25">
      <c r="A98" s="47" t="s">
        <v>17</v>
      </c>
      <c r="B98" s="185"/>
      <c r="C98" s="47" t="s">
        <v>73</v>
      </c>
      <c r="D98" s="48" t="s">
        <v>74</v>
      </c>
      <c r="E98" s="198">
        <f>SUM(E99:E103)</f>
        <v>30412</v>
      </c>
      <c r="F98" s="171">
        <f t="shared" ref="F98:G98" si="31">SUM(F99:F103)</f>
        <v>30412</v>
      </c>
      <c r="G98" s="131">
        <f t="shared" si="31"/>
        <v>30412</v>
      </c>
      <c r="L98" s="109"/>
      <c r="N98" s="36"/>
      <c r="O98" s="18"/>
      <c r="P98" s="18"/>
      <c r="Q98" s="18"/>
      <c r="R98" s="18"/>
      <c r="S98" s="18"/>
      <c r="T98" s="18"/>
      <c r="U98" s="18"/>
    </row>
    <row r="99" spans="1:21" x14ac:dyDescent="0.25">
      <c r="A99" s="32" t="s">
        <v>148</v>
      </c>
      <c r="B99" s="38"/>
      <c r="C99" s="52">
        <v>311</v>
      </c>
      <c r="D99" s="53" t="s">
        <v>354</v>
      </c>
      <c r="E99" s="40">
        <v>23264</v>
      </c>
      <c r="F99" s="118">
        <v>23264</v>
      </c>
      <c r="G99" s="124">
        <v>23264</v>
      </c>
      <c r="L99" s="109"/>
      <c r="N99" s="36"/>
      <c r="O99" s="18"/>
      <c r="P99" s="18"/>
      <c r="Q99" s="18"/>
      <c r="R99" s="18"/>
      <c r="S99" s="18"/>
      <c r="T99" s="18"/>
      <c r="U99" s="18"/>
    </row>
    <row r="100" spans="1:21" x14ac:dyDescent="0.25">
      <c r="A100" s="32" t="s">
        <v>148</v>
      </c>
      <c r="B100" s="38"/>
      <c r="C100" s="52">
        <v>312</v>
      </c>
      <c r="D100" s="53" t="s">
        <v>352</v>
      </c>
      <c r="E100" s="40">
        <v>2280</v>
      </c>
      <c r="F100" s="118">
        <v>2280</v>
      </c>
      <c r="G100" s="124">
        <v>2280</v>
      </c>
      <c r="L100" s="109"/>
      <c r="N100" s="36"/>
      <c r="O100" s="18"/>
      <c r="P100" s="18"/>
      <c r="Q100" s="18"/>
      <c r="R100" s="18"/>
      <c r="S100" s="18"/>
      <c r="T100" s="18"/>
      <c r="U100" s="18"/>
    </row>
    <row r="101" spans="1:21" x14ac:dyDescent="0.25">
      <c r="A101" s="32" t="s">
        <v>148</v>
      </c>
      <c r="B101" s="38"/>
      <c r="C101" s="52">
        <v>313</v>
      </c>
      <c r="D101" s="53" t="s">
        <v>353</v>
      </c>
      <c r="E101" s="40">
        <v>3839</v>
      </c>
      <c r="F101" s="118">
        <v>3839</v>
      </c>
      <c r="G101" s="124">
        <v>3839</v>
      </c>
      <c r="L101" s="109"/>
      <c r="N101" s="36"/>
      <c r="O101" s="18"/>
      <c r="P101" s="18"/>
      <c r="Q101" s="18"/>
      <c r="R101" s="18"/>
      <c r="S101" s="18"/>
      <c r="T101" s="18"/>
      <c r="U101" s="18"/>
    </row>
    <row r="102" spans="1:21" x14ac:dyDescent="0.25">
      <c r="A102" s="32" t="s">
        <v>148</v>
      </c>
      <c r="B102" s="38"/>
      <c r="C102" s="52">
        <v>321</v>
      </c>
      <c r="D102" s="53" t="s">
        <v>280</v>
      </c>
      <c r="E102" s="40">
        <v>850</v>
      </c>
      <c r="F102" s="118">
        <v>850</v>
      </c>
      <c r="G102" s="124">
        <v>850</v>
      </c>
      <c r="L102" s="109"/>
      <c r="N102" s="36"/>
      <c r="O102" s="18"/>
      <c r="P102" s="18"/>
      <c r="Q102" s="18"/>
      <c r="R102" s="18"/>
      <c r="S102" s="18"/>
      <c r="T102" s="18"/>
      <c r="U102" s="18"/>
    </row>
    <row r="103" spans="1:21" x14ac:dyDescent="0.25">
      <c r="A103" s="32" t="s">
        <v>148</v>
      </c>
      <c r="B103" s="38"/>
      <c r="C103" s="52">
        <v>323</v>
      </c>
      <c r="D103" s="53" t="s">
        <v>355</v>
      </c>
      <c r="E103" s="40">
        <v>179</v>
      </c>
      <c r="F103" s="118">
        <v>179</v>
      </c>
      <c r="G103" s="124">
        <v>179</v>
      </c>
      <c r="L103" s="109"/>
      <c r="N103" s="36"/>
      <c r="O103" s="18"/>
      <c r="P103" s="18"/>
      <c r="Q103" s="18"/>
      <c r="R103" s="18"/>
      <c r="S103" s="18"/>
      <c r="T103" s="18"/>
      <c r="U103" s="18"/>
    </row>
    <row r="104" spans="1:21" ht="15.75" customHeight="1" x14ac:dyDescent="0.25">
      <c r="A104" s="45" t="s">
        <v>17</v>
      </c>
      <c r="B104" s="184"/>
      <c r="C104" s="45" t="s">
        <v>32</v>
      </c>
      <c r="D104" s="46" t="s">
        <v>33</v>
      </c>
      <c r="E104" s="197">
        <f t="shared" ref="E104:G104" si="32">E105</f>
        <v>34977</v>
      </c>
      <c r="F104" s="170">
        <f t="shared" si="32"/>
        <v>34977</v>
      </c>
      <c r="G104" s="130">
        <f t="shared" si="32"/>
        <v>34977</v>
      </c>
      <c r="L104" s="109"/>
      <c r="N104" s="36"/>
      <c r="O104" s="18"/>
      <c r="P104" s="18"/>
      <c r="Q104" s="18"/>
      <c r="R104" s="18"/>
      <c r="S104" s="18"/>
      <c r="T104" s="18"/>
      <c r="U104" s="18"/>
    </row>
    <row r="105" spans="1:21" ht="12.75" customHeight="1" x14ac:dyDescent="0.25">
      <c r="A105" s="47" t="s">
        <v>17</v>
      </c>
      <c r="B105" s="185"/>
      <c r="C105" s="47" t="s">
        <v>122</v>
      </c>
      <c r="D105" s="48" t="s">
        <v>123</v>
      </c>
      <c r="E105" s="198">
        <f>SUM(E106:E110)</f>
        <v>34977</v>
      </c>
      <c r="F105" s="171">
        <f t="shared" ref="F105:G105" si="33">SUM(F106:F110)</f>
        <v>34977</v>
      </c>
      <c r="G105" s="131">
        <f t="shared" si="33"/>
        <v>34977</v>
      </c>
      <c r="L105" s="109"/>
      <c r="N105" s="36"/>
      <c r="O105" s="18"/>
      <c r="P105" s="18"/>
      <c r="Q105" s="18"/>
      <c r="R105" s="18"/>
      <c r="S105" s="18"/>
      <c r="T105" s="18"/>
      <c r="U105" s="18"/>
    </row>
    <row r="106" spans="1:21" x14ac:dyDescent="0.25">
      <c r="A106" s="32" t="s">
        <v>150</v>
      </c>
      <c r="B106" s="38"/>
      <c r="C106" s="52">
        <v>311</v>
      </c>
      <c r="D106" s="53" t="s">
        <v>356</v>
      </c>
      <c r="E106" s="40">
        <v>27631</v>
      </c>
      <c r="F106" s="118">
        <v>27631</v>
      </c>
      <c r="G106" s="112">
        <v>27631</v>
      </c>
      <c r="N106" s="36"/>
      <c r="O106" s="18"/>
      <c r="P106" s="18"/>
      <c r="Q106" s="18"/>
      <c r="R106" s="18"/>
      <c r="S106" s="18"/>
      <c r="T106" s="18"/>
      <c r="U106" s="18"/>
    </row>
    <row r="107" spans="1:21" x14ac:dyDescent="0.25">
      <c r="A107" s="32" t="s">
        <v>150</v>
      </c>
      <c r="B107" s="38"/>
      <c r="C107" s="52">
        <v>312</v>
      </c>
      <c r="D107" s="53" t="s">
        <v>357</v>
      </c>
      <c r="E107" s="40">
        <v>1920</v>
      </c>
      <c r="F107" s="118">
        <v>1920</v>
      </c>
      <c r="G107" s="112">
        <v>1920</v>
      </c>
      <c r="N107" s="36"/>
      <c r="O107" s="18"/>
      <c r="P107" s="18"/>
      <c r="Q107" s="18"/>
      <c r="R107" s="18"/>
      <c r="S107" s="18"/>
      <c r="T107" s="18"/>
      <c r="U107" s="18"/>
    </row>
    <row r="108" spans="1:21" x14ac:dyDescent="0.25">
      <c r="A108" s="32" t="s">
        <v>150</v>
      </c>
      <c r="B108" s="38"/>
      <c r="C108" s="52">
        <v>313</v>
      </c>
      <c r="D108" s="53" t="s">
        <v>358</v>
      </c>
      <c r="E108" s="40">
        <v>4559</v>
      </c>
      <c r="F108" s="118">
        <v>4559</v>
      </c>
      <c r="G108" s="112">
        <v>4559</v>
      </c>
      <c r="N108" s="36"/>
      <c r="O108" s="18"/>
      <c r="P108" s="18"/>
      <c r="Q108" s="18"/>
      <c r="R108" s="18"/>
      <c r="S108" s="18"/>
      <c r="T108" s="18"/>
      <c r="U108" s="18"/>
    </row>
    <row r="109" spans="1:21" x14ac:dyDescent="0.25">
      <c r="A109" s="32" t="s">
        <v>150</v>
      </c>
      <c r="B109" s="38"/>
      <c r="C109" s="52">
        <v>321</v>
      </c>
      <c r="D109" s="53" t="s">
        <v>284</v>
      </c>
      <c r="E109" s="40">
        <v>716</v>
      </c>
      <c r="F109" s="118">
        <v>716</v>
      </c>
      <c r="G109" s="112">
        <v>716</v>
      </c>
      <c r="N109" s="37"/>
      <c r="O109" s="18"/>
      <c r="P109" s="18"/>
      <c r="Q109" s="18"/>
      <c r="R109" s="18"/>
      <c r="S109" s="18"/>
      <c r="T109" s="18"/>
      <c r="U109" s="18"/>
    </row>
    <row r="110" spans="1:21" x14ac:dyDescent="0.25">
      <c r="A110" s="32" t="s">
        <v>150</v>
      </c>
      <c r="B110" s="38"/>
      <c r="C110" s="52">
        <v>323</v>
      </c>
      <c r="D110" s="53" t="s">
        <v>359</v>
      </c>
      <c r="E110" s="40">
        <v>151</v>
      </c>
      <c r="F110" s="118">
        <v>151</v>
      </c>
      <c r="G110" s="112">
        <v>151</v>
      </c>
      <c r="N110" s="37"/>
      <c r="O110" s="18"/>
      <c r="P110" s="18"/>
      <c r="Q110" s="18"/>
      <c r="R110" s="18"/>
      <c r="S110" s="18"/>
      <c r="T110" s="18"/>
      <c r="U110" s="18"/>
    </row>
    <row r="111" spans="1:21" ht="22.5" x14ac:dyDescent="0.25">
      <c r="A111" s="43" t="s">
        <v>120</v>
      </c>
      <c r="B111" s="189"/>
      <c r="C111" s="43" t="s">
        <v>124</v>
      </c>
      <c r="D111" s="44" t="s">
        <v>360</v>
      </c>
      <c r="E111" s="162">
        <f>E112+E117</f>
        <v>822</v>
      </c>
      <c r="F111" s="119">
        <f t="shared" ref="F111:G111" si="34">F112+F117</f>
        <v>229</v>
      </c>
      <c r="G111" s="129">
        <f t="shared" si="34"/>
        <v>1219</v>
      </c>
      <c r="O111" s="18"/>
      <c r="P111" s="18"/>
      <c r="Q111" s="18"/>
      <c r="R111" s="18"/>
      <c r="S111" s="18"/>
      <c r="T111" s="18"/>
      <c r="U111" s="18"/>
    </row>
    <row r="112" spans="1:21" x14ac:dyDescent="0.25">
      <c r="A112" s="45" t="s">
        <v>17</v>
      </c>
      <c r="B112" s="184"/>
      <c r="C112" s="45" t="s">
        <v>71</v>
      </c>
      <c r="D112" s="46" t="s">
        <v>72</v>
      </c>
      <c r="E112" s="197">
        <f>E113</f>
        <v>682</v>
      </c>
      <c r="F112" s="170">
        <f t="shared" ref="F112:G113" si="35">F113</f>
        <v>0</v>
      </c>
      <c r="G112" s="130">
        <f t="shared" si="35"/>
        <v>982</v>
      </c>
      <c r="O112" s="18"/>
      <c r="P112" s="18"/>
      <c r="Q112" s="18"/>
      <c r="R112" s="18"/>
      <c r="S112" s="18"/>
      <c r="T112" s="18"/>
      <c r="U112" s="18"/>
    </row>
    <row r="113" spans="1:21" x14ac:dyDescent="0.25">
      <c r="A113" s="47" t="s">
        <v>17</v>
      </c>
      <c r="B113" s="185"/>
      <c r="C113" s="47" t="s">
        <v>73</v>
      </c>
      <c r="D113" s="48" t="s">
        <v>74</v>
      </c>
      <c r="E113" s="198">
        <f>E114</f>
        <v>682</v>
      </c>
      <c r="F113" s="171">
        <f t="shared" si="35"/>
        <v>0</v>
      </c>
      <c r="G113" s="131">
        <f t="shared" si="35"/>
        <v>982</v>
      </c>
      <c r="O113" s="18"/>
      <c r="P113" s="18"/>
      <c r="Q113" s="18"/>
      <c r="R113" s="18"/>
      <c r="S113" s="18"/>
      <c r="T113" s="18"/>
      <c r="U113" s="18"/>
    </row>
    <row r="114" spans="1:21" x14ac:dyDescent="0.25">
      <c r="A114" s="49" t="s">
        <v>17</v>
      </c>
      <c r="B114" s="186"/>
      <c r="C114" s="49" t="s">
        <v>262</v>
      </c>
      <c r="D114" s="50" t="s">
        <v>349</v>
      </c>
      <c r="E114" s="199">
        <f>SUM(E115:E116)</f>
        <v>682</v>
      </c>
      <c r="F114" s="172">
        <f t="shared" ref="F114" si="36">SUM(F115:F116)</f>
        <v>0</v>
      </c>
      <c r="G114" s="132">
        <f t="shared" ref="G114" si="37">SUM(G115:G116)</f>
        <v>982</v>
      </c>
      <c r="O114" s="18"/>
      <c r="P114" s="18"/>
      <c r="Q114" s="18"/>
      <c r="R114" s="18"/>
      <c r="S114" s="18"/>
      <c r="T114" s="18"/>
      <c r="U114" s="18"/>
    </row>
    <row r="115" spans="1:21" x14ac:dyDescent="0.25">
      <c r="A115" s="32" t="s">
        <v>361</v>
      </c>
      <c r="B115" s="38"/>
      <c r="C115" s="32">
        <v>322</v>
      </c>
      <c r="D115" s="51" t="s">
        <v>347</v>
      </c>
      <c r="E115" s="39">
        <v>279</v>
      </c>
      <c r="F115" s="117">
        <v>0</v>
      </c>
      <c r="G115" s="124">
        <v>324</v>
      </c>
      <c r="O115" s="18"/>
      <c r="P115" s="18"/>
      <c r="Q115" s="18"/>
      <c r="R115" s="18"/>
      <c r="S115" s="18"/>
      <c r="T115" s="18"/>
      <c r="U115" s="18"/>
    </row>
    <row r="116" spans="1:21" x14ac:dyDescent="0.25">
      <c r="A116" s="32" t="s">
        <v>361</v>
      </c>
      <c r="B116" s="38"/>
      <c r="C116" s="32">
        <v>322</v>
      </c>
      <c r="D116" s="51" t="s">
        <v>183</v>
      </c>
      <c r="E116" s="39">
        <v>403</v>
      </c>
      <c r="F116" s="117">
        <v>0</v>
      </c>
      <c r="G116" s="124">
        <v>658</v>
      </c>
      <c r="O116" s="18"/>
      <c r="P116" s="18"/>
      <c r="Q116" s="18"/>
      <c r="R116" s="18"/>
      <c r="S116" s="18"/>
      <c r="T116" s="18"/>
      <c r="U116" s="18"/>
    </row>
    <row r="117" spans="1:21" x14ac:dyDescent="0.25">
      <c r="A117" s="45" t="s">
        <v>17</v>
      </c>
      <c r="B117" s="184"/>
      <c r="C117" s="45" t="s">
        <v>45</v>
      </c>
      <c r="D117" s="46" t="s">
        <v>33</v>
      </c>
      <c r="E117" s="197">
        <f>E118+E122</f>
        <v>140</v>
      </c>
      <c r="F117" s="170">
        <f t="shared" ref="F117:G117" si="38">F118+F122</f>
        <v>229</v>
      </c>
      <c r="G117" s="130">
        <f t="shared" si="38"/>
        <v>237</v>
      </c>
      <c r="O117" s="18"/>
      <c r="P117" s="18"/>
      <c r="Q117" s="18"/>
      <c r="R117" s="18"/>
      <c r="S117" s="18"/>
      <c r="T117" s="18"/>
      <c r="U117" s="18"/>
    </row>
    <row r="118" spans="1:21" x14ac:dyDescent="0.25">
      <c r="A118" s="47" t="s">
        <v>17</v>
      </c>
      <c r="B118" s="185"/>
      <c r="C118" s="47" t="s">
        <v>47</v>
      </c>
      <c r="D118" s="48" t="s">
        <v>35</v>
      </c>
      <c r="E118" s="198">
        <f t="shared" ref="E118:G118" si="39">E119</f>
        <v>55</v>
      </c>
      <c r="F118" s="171">
        <f t="shared" si="39"/>
        <v>110</v>
      </c>
      <c r="G118" s="131">
        <f t="shared" si="39"/>
        <v>115</v>
      </c>
      <c r="O118" s="18"/>
      <c r="P118" s="18"/>
      <c r="Q118" s="18"/>
      <c r="R118" s="18"/>
      <c r="S118" s="18"/>
      <c r="T118" s="18"/>
      <c r="U118" s="18"/>
    </row>
    <row r="119" spans="1:21" x14ac:dyDescent="0.25">
      <c r="A119" s="49" t="s">
        <v>17</v>
      </c>
      <c r="B119" s="186"/>
      <c r="C119" s="49" t="s">
        <v>47</v>
      </c>
      <c r="D119" s="50" t="s">
        <v>35</v>
      </c>
      <c r="E119" s="199">
        <f>SUM(E120:E121)</f>
        <v>55</v>
      </c>
      <c r="F119" s="172">
        <f t="shared" ref="F119:G119" si="40">SUM(F120:F121)</f>
        <v>110</v>
      </c>
      <c r="G119" s="132">
        <f t="shared" si="40"/>
        <v>115</v>
      </c>
      <c r="O119" s="18"/>
      <c r="P119" s="18"/>
      <c r="Q119" s="18"/>
      <c r="R119" s="18"/>
      <c r="S119" s="18"/>
      <c r="T119" s="18"/>
      <c r="U119" s="18"/>
    </row>
    <row r="120" spans="1:21" x14ac:dyDescent="0.25">
      <c r="A120" s="32" t="s">
        <v>362</v>
      </c>
      <c r="B120" s="38"/>
      <c r="C120" s="32">
        <v>322</v>
      </c>
      <c r="D120" s="51" t="s">
        <v>347</v>
      </c>
      <c r="E120" s="39">
        <v>30</v>
      </c>
      <c r="F120" s="117">
        <v>50</v>
      </c>
      <c r="G120" s="124">
        <v>55</v>
      </c>
      <c r="O120" s="18"/>
      <c r="P120" s="18"/>
      <c r="Q120" s="18"/>
      <c r="R120" s="18"/>
      <c r="S120" s="18"/>
      <c r="T120" s="18"/>
      <c r="U120" s="18"/>
    </row>
    <row r="121" spans="1:21" x14ac:dyDescent="0.25">
      <c r="A121" s="32" t="s">
        <v>362</v>
      </c>
      <c r="B121" s="38"/>
      <c r="C121" s="32">
        <v>322</v>
      </c>
      <c r="D121" s="51" t="s">
        <v>183</v>
      </c>
      <c r="E121" s="39">
        <v>25</v>
      </c>
      <c r="F121" s="117">
        <v>60</v>
      </c>
      <c r="G121" s="124">
        <v>60</v>
      </c>
      <c r="O121" s="18"/>
      <c r="P121" s="18"/>
      <c r="Q121" s="18"/>
      <c r="R121" s="18"/>
      <c r="S121" s="18"/>
      <c r="T121" s="18"/>
      <c r="U121" s="18"/>
    </row>
    <row r="122" spans="1:21" ht="16.5" customHeight="1" x14ac:dyDescent="0.25">
      <c r="A122" s="47" t="s">
        <v>17</v>
      </c>
      <c r="B122" s="185"/>
      <c r="C122" s="47" t="s">
        <v>122</v>
      </c>
      <c r="D122" s="48" t="s">
        <v>123</v>
      </c>
      <c r="E122" s="198">
        <f t="shared" ref="E122:G122" si="41">E123+E124</f>
        <v>85</v>
      </c>
      <c r="F122" s="171">
        <f t="shared" si="41"/>
        <v>119</v>
      </c>
      <c r="G122" s="131">
        <f t="shared" si="41"/>
        <v>122</v>
      </c>
      <c r="O122" s="18"/>
      <c r="P122" s="18"/>
      <c r="Q122" s="18"/>
      <c r="R122" s="18"/>
      <c r="S122" s="18"/>
      <c r="T122" s="18"/>
      <c r="U122" s="18"/>
    </row>
    <row r="123" spans="1:21" x14ac:dyDescent="0.25">
      <c r="A123" s="52" t="s">
        <v>150</v>
      </c>
      <c r="B123" s="138"/>
      <c r="C123" s="52"/>
      <c r="D123" s="53" t="s">
        <v>80</v>
      </c>
      <c r="E123" s="40">
        <v>59</v>
      </c>
      <c r="F123" s="118">
        <v>73</v>
      </c>
      <c r="G123" s="124">
        <v>75</v>
      </c>
      <c r="O123" s="18"/>
      <c r="P123" s="18"/>
      <c r="Q123" s="18"/>
      <c r="R123" s="18"/>
      <c r="S123" s="18"/>
      <c r="T123" s="18"/>
      <c r="U123" s="18"/>
    </row>
    <row r="124" spans="1:21" x14ac:dyDescent="0.25">
      <c r="A124" s="52" t="s">
        <v>150</v>
      </c>
      <c r="B124" s="138"/>
      <c r="C124" s="52"/>
      <c r="D124" s="53" t="s">
        <v>80</v>
      </c>
      <c r="E124" s="40">
        <v>26</v>
      </c>
      <c r="F124" s="118">
        <v>46</v>
      </c>
      <c r="G124" s="124">
        <v>47</v>
      </c>
      <c r="O124" s="18"/>
      <c r="P124" s="18"/>
      <c r="Q124" s="18"/>
      <c r="R124" s="18"/>
      <c r="S124" s="18"/>
      <c r="T124" s="18"/>
      <c r="U124" s="18"/>
    </row>
    <row r="125" spans="1:21" x14ac:dyDescent="0.25">
      <c r="A125" s="43" t="s">
        <v>68</v>
      </c>
      <c r="B125" s="189"/>
      <c r="C125" s="43" t="s">
        <v>129</v>
      </c>
      <c r="D125" s="44" t="s">
        <v>130</v>
      </c>
      <c r="E125" s="162">
        <f t="shared" ref="E125:G127" si="42">E126</f>
        <v>4000</v>
      </c>
      <c r="F125" s="119">
        <f t="shared" si="42"/>
        <v>4000</v>
      </c>
      <c r="G125" s="129">
        <f t="shared" si="42"/>
        <v>4000</v>
      </c>
      <c r="H125" s="96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x14ac:dyDescent="0.25">
      <c r="A126" s="45" t="s">
        <v>17</v>
      </c>
      <c r="B126" s="184"/>
      <c r="C126" s="45" t="s">
        <v>71</v>
      </c>
      <c r="D126" s="46" t="s">
        <v>72</v>
      </c>
      <c r="E126" s="197">
        <f t="shared" si="42"/>
        <v>4000</v>
      </c>
      <c r="F126" s="170">
        <f t="shared" si="42"/>
        <v>4000</v>
      </c>
      <c r="G126" s="130">
        <f t="shared" si="42"/>
        <v>4000</v>
      </c>
      <c r="H126" s="96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x14ac:dyDescent="0.25">
      <c r="A127" s="47" t="s">
        <v>17</v>
      </c>
      <c r="B127" s="185"/>
      <c r="C127" s="47" t="s">
        <v>85</v>
      </c>
      <c r="D127" s="48" t="s">
        <v>86</v>
      </c>
      <c r="E127" s="198">
        <f t="shared" si="42"/>
        <v>4000</v>
      </c>
      <c r="F127" s="171">
        <f t="shared" si="42"/>
        <v>4000</v>
      </c>
      <c r="G127" s="131">
        <f t="shared" si="42"/>
        <v>4000</v>
      </c>
      <c r="H127" s="96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x14ac:dyDescent="0.25">
      <c r="A128" s="52" t="s">
        <v>149</v>
      </c>
      <c r="B128" s="138"/>
      <c r="C128" s="52"/>
      <c r="D128" s="53" t="s">
        <v>293</v>
      </c>
      <c r="E128" s="40">
        <v>4000</v>
      </c>
      <c r="F128" s="118">
        <v>4000</v>
      </c>
      <c r="G128" s="124">
        <v>4000</v>
      </c>
      <c r="H128" s="96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x14ac:dyDescent="0.25">
      <c r="A129" s="55" t="s">
        <v>65</v>
      </c>
      <c r="B129" s="191"/>
      <c r="C129" s="55" t="s">
        <v>134</v>
      </c>
      <c r="D129" s="56" t="s">
        <v>135</v>
      </c>
      <c r="E129" s="202">
        <f t="shared" ref="E129:G130" si="43">E130</f>
        <v>15000</v>
      </c>
      <c r="F129" s="174">
        <f t="shared" si="43"/>
        <v>8350</v>
      </c>
      <c r="G129" s="133">
        <f t="shared" si="43"/>
        <v>8350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x14ac:dyDescent="0.25">
      <c r="A130" s="43" t="s">
        <v>68</v>
      </c>
      <c r="B130" s="189"/>
      <c r="C130" s="43" t="s">
        <v>136</v>
      </c>
      <c r="D130" s="44" t="s">
        <v>135</v>
      </c>
      <c r="E130" s="162">
        <f t="shared" si="43"/>
        <v>15000</v>
      </c>
      <c r="F130" s="119">
        <f t="shared" si="43"/>
        <v>8350</v>
      </c>
      <c r="G130" s="129">
        <f t="shared" si="43"/>
        <v>8350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x14ac:dyDescent="0.25">
      <c r="A131" s="45" t="s">
        <v>17</v>
      </c>
      <c r="B131" s="184"/>
      <c r="C131" s="45" t="s">
        <v>71</v>
      </c>
      <c r="D131" s="46" t="s">
        <v>72</v>
      </c>
      <c r="E131" s="197">
        <f t="shared" ref="E131:G131" si="44">E132+E137</f>
        <v>15000</v>
      </c>
      <c r="F131" s="170">
        <f t="shared" si="44"/>
        <v>8350</v>
      </c>
      <c r="G131" s="130">
        <f t="shared" si="44"/>
        <v>8350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x14ac:dyDescent="0.25">
      <c r="A132" s="47" t="s">
        <v>17</v>
      </c>
      <c r="B132" s="185"/>
      <c r="C132" s="47" t="s">
        <v>85</v>
      </c>
      <c r="D132" s="48" t="s">
        <v>86</v>
      </c>
      <c r="E132" s="198">
        <f t="shared" ref="E132:G132" si="45">SUM(E133:E136)</f>
        <v>15000</v>
      </c>
      <c r="F132" s="171">
        <f t="shared" si="45"/>
        <v>8350</v>
      </c>
      <c r="G132" s="131">
        <f t="shared" si="45"/>
        <v>8350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x14ac:dyDescent="0.25">
      <c r="A133" s="52" t="s">
        <v>149</v>
      </c>
      <c r="B133" s="138"/>
      <c r="C133" s="52">
        <v>323</v>
      </c>
      <c r="D133" s="53" t="s">
        <v>137</v>
      </c>
      <c r="E133" s="40">
        <v>1000</v>
      </c>
      <c r="F133" s="118">
        <v>1000</v>
      </c>
      <c r="G133" s="124">
        <v>1000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x14ac:dyDescent="0.25">
      <c r="A134" s="52" t="s">
        <v>149</v>
      </c>
      <c r="B134" s="138"/>
      <c r="C134" s="52">
        <v>323</v>
      </c>
      <c r="D134" s="53" t="s">
        <v>139</v>
      </c>
      <c r="E134" s="40">
        <v>12000</v>
      </c>
      <c r="F134" s="118">
        <v>5350</v>
      </c>
      <c r="G134" s="124">
        <v>5350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x14ac:dyDescent="0.25">
      <c r="A135" s="52" t="s">
        <v>149</v>
      </c>
      <c r="B135" s="138"/>
      <c r="C135" s="52">
        <v>323</v>
      </c>
      <c r="D135" s="53" t="s">
        <v>311</v>
      </c>
      <c r="E135" s="40">
        <v>1000</v>
      </c>
      <c r="F135" s="118">
        <v>1000</v>
      </c>
      <c r="G135" s="124">
        <v>1000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x14ac:dyDescent="0.25">
      <c r="A136" s="52" t="s">
        <v>149</v>
      </c>
      <c r="B136" s="138"/>
      <c r="C136" s="52">
        <v>323</v>
      </c>
      <c r="D136" s="53" t="s">
        <v>138</v>
      </c>
      <c r="E136" s="40">
        <v>1000</v>
      </c>
      <c r="F136" s="118">
        <v>1000</v>
      </c>
      <c r="G136" s="124">
        <v>1000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x14ac:dyDescent="0.25">
      <c r="A137" s="49" t="s">
        <v>17</v>
      </c>
      <c r="B137" s="186"/>
      <c r="C137" s="49" t="s">
        <v>88</v>
      </c>
      <c r="D137" s="50" t="s">
        <v>89</v>
      </c>
      <c r="E137" s="199">
        <f t="shared" ref="E137:G137" si="46">E138</f>
        <v>0</v>
      </c>
      <c r="F137" s="172">
        <f t="shared" si="46"/>
        <v>0</v>
      </c>
      <c r="G137" s="132">
        <f t="shared" si="46"/>
        <v>0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x14ac:dyDescent="0.25">
      <c r="A138" s="52" t="s">
        <v>149</v>
      </c>
      <c r="B138" s="138"/>
      <c r="C138" s="32"/>
      <c r="D138" s="51" t="s">
        <v>139</v>
      </c>
      <c r="E138" s="39">
        <v>0</v>
      </c>
      <c r="F138" s="117">
        <v>0</v>
      </c>
      <c r="G138" s="124">
        <v>0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x14ac:dyDescent="0.25">
      <c r="A139" s="52"/>
      <c r="B139" s="138"/>
      <c r="C139" s="32"/>
      <c r="D139" s="51"/>
      <c r="E139" s="39"/>
      <c r="F139" s="117"/>
      <c r="G139" s="29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x14ac:dyDescent="0.25">
      <c r="D140" s="249" t="s">
        <v>488</v>
      </c>
      <c r="E140" s="57">
        <v>1512849</v>
      </c>
      <c r="F140" s="241">
        <v>1485359</v>
      </c>
      <c r="G140" s="34">
        <v>1511649</v>
      </c>
    </row>
    <row r="141" spans="1:21" x14ac:dyDescent="0.25">
      <c r="D141" s="249" t="s">
        <v>487</v>
      </c>
      <c r="E141" s="114">
        <v>270869</v>
      </c>
      <c r="F141" s="242">
        <v>262040</v>
      </c>
      <c r="G141" s="33">
        <v>264810</v>
      </c>
    </row>
    <row r="142" spans="1:21" x14ac:dyDescent="0.25">
      <c r="D142" s="250" t="s">
        <v>489</v>
      </c>
      <c r="E142" s="57">
        <f>SUM(E140:E141)</f>
        <v>1783718</v>
      </c>
      <c r="F142" s="241">
        <f t="shared" ref="F142:G142" si="47">SUM(F140:F141)</f>
        <v>1747399</v>
      </c>
      <c r="G142" s="15">
        <f t="shared" si="47"/>
        <v>1776459</v>
      </c>
    </row>
    <row r="143" spans="1:21" x14ac:dyDescent="0.25">
      <c r="E143" s="115"/>
      <c r="F143" s="243"/>
      <c r="G143" s="54"/>
    </row>
  </sheetData>
  <mergeCells count="1">
    <mergeCell ref="A1:D1"/>
  </mergeCells>
  <pageMargins left="0.39370078740157499" right="0.196850393700787" top="0.39370078740157499" bottom="0.63976377952755903" header="0.39370078740157499" footer="0.39370078740157499"/>
  <pageSetup paperSize="9" scale="63" fitToHeight="0" orientation="portrait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6"/>
  <sheetViews>
    <sheetView showGridLines="0" tabSelected="1" topLeftCell="A31" zoomScaleNormal="100" workbookViewId="0">
      <selection activeCell="J60" sqref="J60"/>
    </sheetView>
  </sheetViews>
  <sheetFormatPr defaultRowHeight="15" x14ac:dyDescent="0.25"/>
  <cols>
    <col min="1" max="1" width="13" style="18" customWidth="1"/>
    <col min="2" max="2" width="6.7109375" style="215" customWidth="1"/>
    <col min="3" max="3" width="13.42578125" style="18" customWidth="1"/>
    <col min="4" max="4" width="51.5703125" style="18" customWidth="1"/>
    <col min="5" max="5" width="12.85546875" style="58" customWidth="1"/>
    <col min="6" max="6" width="12.5703125" style="165" customWidth="1"/>
    <col min="7" max="7" width="12.28515625" style="128" customWidth="1"/>
    <col min="8" max="8" width="10.85546875" style="113" customWidth="1"/>
    <col min="9" max="9" width="11.7109375" style="59" bestFit="1" customWidth="1"/>
    <col min="10" max="16384" width="9.140625" style="18"/>
  </cols>
  <sheetData>
    <row r="1" spans="1:8" ht="15.75" customHeight="1" x14ac:dyDescent="0.25">
      <c r="A1" s="65" t="s">
        <v>164</v>
      </c>
      <c r="B1" s="212"/>
      <c r="C1" s="64"/>
      <c r="D1" s="64"/>
      <c r="E1" s="192"/>
    </row>
    <row r="2" spans="1:8" ht="15.75" x14ac:dyDescent="0.25">
      <c r="A2" s="67"/>
      <c r="B2" s="213"/>
      <c r="C2" s="67"/>
      <c r="D2" s="66" t="s">
        <v>486</v>
      </c>
      <c r="E2" s="193"/>
      <c r="F2" s="166"/>
      <c r="G2" s="203"/>
    </row>
    <row r="3" spans="1:8" ht="18.75" x14ac:dyDescent="0.3">
      <c r="A3" s="61"/>
      <c r="B3" s="214"/>
      <c r="C3" s="61"/>
      <c r="D3" s="110" t="s">
        <v>143</v>
      </c>
      <c r="E3" s="177"/>
      <c r="F3" s="167"/>
      <c r="G3" s="204"/>
    </row>
    <row r="4" spans="1:8" ht="4.5" customHeight="1" x14ac:dyDescent="0.25"/>
    <row r="5" spans="1:8" ht="22.5" x14ac:dyDescent="0.25">
      <c r="A5" s="27" t="s">
        <v>1</v>
      </c>
      <c r="B5" s="216" t="s">
        <v>372</v>
      </c>
      <c r="C5" s="27" t="s">
        <v>2</v>
      </c>
      <c r="D5" s="27" t="s">
        <v>60</v>
      </c>
      <c r="E5" s="194" t="s">
        <v>184</v>
      </c>
      <c r="F5" s="123" t="s">
        <v>165</v>
      </c>
      <c r="G5" s="125" t="s">
        <v>185</v>
      </c>
    </row>
    <row r="6" spans="1:8" ht="12.75" customHeight="1" x14ac:dyDescent="0.25">
      <c r="A6" s="1" t="s">
        <v>0</v>
      </c>
      <c r="B6" s="217"/>
      <c r="C6" s="1" t="s">
        <v>0</v>
      </c>
      <c r="D6" s="25" t="s">
        <v>61</v>
      </c>
      <c r="E6" s="134">
        <f t="shared" ref="E6:G6" si="0">E7</f>
        <v>1783718</v>
      </c>
      <c r="F6" s="134">
        <f t="shared" si="0"/>
        <v>1747399</v>
      </c>
      <c r="G6" s="134">
        <f t="shared" si="0"/>
        <v>1776459</v>
      </c>
    </row>
    <row r="7" spans="1:8" ht="13.5" customHeight="1" x14ac:dyDescent="0.25">
      <c r="A7" s="2" t="s">
        <v>5</v>
      </c>
      <c r="B7" s="218"/>
      <c r="C7" s="2" t="s">
        <v>6</v>
      </c>
      <c r="D7" s="26" t="s">
        <v>7</v>
      </c>
      <c r="E7" s="135">
        <f t="shared" ref="E7:G10" si="1">E8</f>
        <v>1783718</v>
      </c>
      <c r="F7" s="135">
        <f t="shared" si="1"/>
        <v>1747399</v>
      </c>
      <c r="G7" s="135">
        <f t="shared" si="1"/>
        <v>1776459</v>
      </c>
    </row>
    <row r="8" spans="1:8" ht="13.5" customHeight="1" x14ac:dyDescent="0.25">
      <c r="A8" s="3" t="s">
        <v>8</v>
      </c>
      <c r="B8" s="219"/>
      <c r="C8" s="3" t="s">
        <v>9</v>
      </c>
      <c r="D8" s="23" t="s">
        <v>10</v>
      </c>
      <c r="E8" s="136">
        <f t="shared" si="1"/>
        <v>1783718</v>
      </c>
      <c r="F8" s="136">
        <f t="shared" si="1"/>
        <v>1747399</v>
      </c>
      <c r="G8" s="136">
        <f t="shared" si="1"/>
        <v>1776459</v>
      </c>
    </row>
    <row r="9" spans="1:8" ht="22.5" x14ac:dyDescent="0.25">
      <c r="A9" s="4" t="s">
        <v>11</v>
      </c>
      <c r="B9" s="220"/>
      <c r="C9" s="4" t="s">
        <v>12</v>
      </c>
      <c r="D9" s="24" t="s">
        <v>13</v>
      </c>
      <c r="E9" s="137">
        <f t="shared" si="1"/>
        <v>1783718</v>
      </c>
      <c r="F9" s="137">
        <f t="shared" si="1"/>
        <v>1747399</v>
      </c>
      <c r="G9" s="137">
        <f t="shared" si="1"/>
        <v>1776459</v>
      </c>
    </row>
    <row r="10" spans="1:8" x14ac:dyDescent="0.25">
      <c r="A10" s="5" t="s">
        <v>14</v>
      </c>
      <c r="B10" s="221"/>
      <c r="C10" s="5" t="s">
        <v>15</v>
      </c>
      <c r="D10" s="6" t="s">
        <v>16</v>
      </c>
      <c r="E10" s="28">
        <f t="shared" si="1"/>
        <v>1783718</v>
      </c>
      <c r="F10" s="28">
        <f t="shared" si="1"/>
        <v>1747399</v>
      </c>
      <c r="G10" s="28">
        <f t="shared" si="1"/>
        <v>1776459</v>
      </c>
    </row>
    <row r="11" spans="1:8" x14ac:dyDescent="0.25">
      <c r="A11" s="12" t="s">
        <v>62</v>
      </c>
      <c r="B11" s="222"/>
      <c r="C11" s="12" t="s">
        <v>63</v>
      </c>
      <c r="D11" s="13" t="s">
        <v>64</v>
      </c>
      <c r="E11" s="16">
        <f>E12+E63+E194+E224</f>
        <v>1783718</v>
      </c>
      <c r="F11" s="16">
        <f>F12+F63+F194+F224</f>
        <v>1747399</v>
      </c>
      <c r="G11" s="16">
        <f>G12+G63+G194+G224</f>
        <v>1776459</v>
      </c>
    </row>
    <row r="12" spans="1:8" x14ac:dyDescent="0.25">
      <c r="A12" s="147" t="s">
        <v>65</v>
      </c>
      <c r="B12" s="223"/>
      <c r="C12" s="148" t="s">
        <v>66</v>
      </c>
      <c r="D12" s="149" t="s">
        <v>67</v>
      </c>
      <c r="E12" s="150">
        <f>E13+E26+E50+E56+E46</f>
        <v>1396577</v>
      </c>
      <c r="F12" s="150">
        <f>F13+F26+F50+F56+F46</f>
        <v>1422347</v>
      </c>
      <c r="G12" s="150">
        <f>G13+G26+G50+G56+G46</f>
        <v>1448637</v>
      </c>
      <c r="H12" s="247"/>
    </row>
    <row r="13" spans="1:8" x14ac:dyDescent="0.25">
      <c r="A13" s="144" t="s">
        <v>68</v>
      </c>
      <c r="B13" s="224"/>
      <c r="C13" s="145" t="s">
        <v>69</v>
      </c>
      <c r="D13" s="146" t="s">
        <v>70</v>
      </c>
      <c r="E13" s="196">
        <f t="shared" ref="E13:G13" si="2">E14</f>
        <v>19344</v>
      </c>
      <c r="F13" s="169">
        <f t="shared" si="2"/>
        <v>19344</v>
      </c>
      <c r="G13" s="206">
        <f t="shared" si="2"/>
        <v>19344</v>
      </c>
    </row>
    <row r="14" spans="1:8" x14ac:dyDescent="0.25">
      <c r="A14" s="45" t="s">
        <v>17</v>
      </c>
      <c r="B14" s="225" t="s">
        <v>71</v>
      </c>
      <c r="C14" s="45" t="s">
        <v>71</v>
      </c>
      <c r="D14" s="46" t="s">
        <v>72</v>
      </c>
      <c r="E14" s="197">
        <f t="shared" ref="E14:G14" si="3">E15+E20</f>
        <v>19344</v>
      </c>
      <c r="F14" s="170">
        <f t="shared" si="3"/>
        <v>19344</v>
      </c>
      <c r="G14" s="130">
        <f t="shared" si="3"/>
        <v>19344</v>
      </c>
    </row>
    <row r="15" spans="1:8" x14ac:dyDescent="0.25">
      <c r="A15" s="47" t="s">
        <v>17</v>
      </c>
      <c r="B15" s="226" t="s">
        <v>73</v>
      </c>
      <c r="C15" s="47" t="s">
        <v>73</v>
      </c>
      <c r="D15" s="48" t="s">
        <v>74</v>
      </c>
      <c r="E15" s="198">
        <f t="shared" ref="E15:G15" si="4">E16</f>
        <v>670</v>
      </c>
      <c r="F15" s="171">
        <f t="shared" si="4"/>
        <v>670</v>
      </c>
      <c r="G15" s="131">
        <f t="shared" si="4"/>
        <v>670</v>
      </c>
    </row>
    <row r="16" spans="1:8" x14ac:dyDescent="0.25">
      <c r="A16" s="49" t="s">
        <v>17</v>
      </c>
      <c r="B16" s="227"/>
      <c r="C16" s="49" t="s">
        <v>75</v>
      </c>
      <c r="D16" s="50" t="s">
        <v>76</v>
      </c>
      <c r="E16" s="199">
        <f t="shared" ref="E16:G16" si="5">SUM(E17:E19)</f>
        <v>670</v>
      </c>
      <c r="F16" s="172">
        <f t="shared" si="5"/>
        <v>670</v>
      </c>
      <c r="G16" s="132">
        <f t="shared" si="5"/>
        <v>670</v>
      </c>
    </row>
    <row r="17" spans="1:7" x14ac:dyDescent="0.25">
      <c r="A17" s="32" t="s">
        <v>186</v>
      </c>
      <c r="B17" s="228" t="s">
        <v>394</v>
      </c>
      <c r="C17" s="32" t="s">
        <v>77</v>
      </c>
      <c r="D17" s="51" t="s">
        <v>78</v>
      </c>
      <c r="E17" s="39">
        <v>404</v>
      </c>
      <c r="F17" s="118">
        <v>404</v>
      </c>
      <c r="G17" s="124">
        <v>404</v>
      </c>
    </row>
    <row r="18" spans="1:7" x14ac:dyDescent="0.25">
      <c r="A18" s="32" t="s">
        <v>188</v>
      </c>
      <c r="B18" s="228" t="s">
        <v>395</v>
      </c>
      <c r="C18" s="32" t="s">
        <v>79</v>
      </c>
      <c r="D18" s="51" t="s">
        <v>80</v>
      </c>
      <c r="E18" s="39">
        <v>133</v>
      </c>
      <c r="F18" s="118">
        <v>133</v>
      </c>
      <c r="G18" s="124">
        <v>133</v>
      </c>
    </row>
    <row r="19" spans="1:7" x14ac:dyDescent="0.25">
      <c r="A19" s="32" t="s">
        <v>187</v>
      </c>
      <c r="B19" s="228" t="s">
        <v>396</v>
      </c>
      <c r="C19" s="32" t="s">
        <v>81</v>
      </c>
      <c r="D19" s="51" t="s">
        <v>82</v>
      </c>
      <c r="E19" s="39">
        <v>133</v>
      </c>
      <c r="F19" s="118">
        <v>133</v>
      </c>
      <c r="G19" s="124">
        <v>133</v>
      </c>
    </row>
    <row r="20" spans="1:7" ht="13.5" customHeight="1" x14ac:dyDescent="0.25">
      <c r="A20" s="47" t="s">
        <v>17</v>
      </c>
      <c r="B20" s="226" t="s">
        <v>85</v>
      </c>
      <c r="C20" s="47" t="s">
        <v>85</v>
      </c>
      <c r="D20" s="48" t="s">
        <v>86</v>
      </c>
      <c r="E20" s="198">
        <f t="shared" ref="E20:G20" si="6">SUM(E21:E25)</f>
        <v>18674</v>
      </c>
      <c r="F20" s="171">
        <f t="shared" si="6"/>
        <v>18674</v>
      </c>
      <c r="G20" s="131">
        <f t="shared" si="6"/>
        <v>18674</v>
      </c>
    </row>
    <row r="21" spans="1:7" x14ac:dyDescent="0.25">
      <c r="A21" s="52" t="s">
        <v>189</v>
      </c>
      <c r="B21" s="229" t="s">
        <v>397</v>
      </c>
      <c r="C21" s="52" t="s">
        <v>77</v>
      </c>
      <c r="D21" s="53" t="s">
        <v>78</v>
      </c>
      <c r="E21" s="40">
        <v>1600</v>
      </c>
      <c r="F21" s="118">
        <v>1600</v>
      </c>
      <c r="G21" s="112">
        <v>1600</v>
      </c>
    </row>
    <row r="22" spans="1:7" x14ac:dyDescent="0.25">
      <c r="A22" s="52" t="s">
        <v>190</v>
      </c>
      <c r="B22" s="229" t="s">
        <v>398</v>
      </c>
      <c r="C22" s="52" t="s">
        <v>79</v>
      </c>
      <c r="D22" s="53" t="s">
        <v>80</v>
      </c>
      <c r="E22" s="40">
        <v>11011</v>
      </c>
      <c r="F22" s="118">
        <v>11011</v>
      </c>
      <c r="G22" s="112">
        <v>11011</v>
      </c>
    </row>
    <row r="23" spans="1:7" x14ac:dyDescent="0.25">
      <c r="A23" s="52" t="s">
        <v>191</v>
      </c>
      <c r="B23" s="229" t="s">
        <v>399</v>
      </c>
      <c r="C23" s="52" t="s">
        <v>81</v>
      </c>
      <c r="D23" s="53" t="s">
        <v>82</v>
      </c>
      <c r="E23" s="40">
        <v>5200</v>
      </c>
      <c r="F23" s="118">
        <v>5200</v>
      </c>
      <c r="G23" s="112">
        <v>5200</v>
      </c>
    </row>
    <row r="24" spans="1:7" x14ac:dyDescent="0.25">
      <c r="A24" s="52" t="s">
        <v>192</v>
      </c>
      <c r="B24" s="229" t="s">
        <v>400</v>
      </c>
      <c r="C24" s="52">
        <v>323</v>
      </c>
      <c r="D24" s="53" t="s">
        <v>195</v>
      </c>
      <c r="E24" s="40">
        <v>463</v>
      </c>
      <c r="F24" s="118">
        <v>463</v>
      </c>
      <c r="G24" s="112">
        <v>463</v>
      </c>
    </row>
    <row r="25" spans="1:7" x14ac:dyDescent="0.25">
      <c r="A25" s="52" t="s">
        <v>193</v>
      </c>
      <c r="B25" s="229" t="s">
        <v>401</v>
      </c>
      <c r="C25" s="52">
        <v>329</v>
      </c>
      <c r="D25" s="53" t="s">
        <v>84</v>
      </c>
      <c r="E25" s="40">
        <v>400</v>
      </c>
      <c r="F25" s="118">
        <v>400</v>
      </c>
      <c r="G25" s="112">
        <v>400</v>
      </c>
    </row>
    <row r="26" spans="1:7" ht="18" customHeight="1" x14ac:dyDescent="0.25">
      <c r="A26" s="139" t="s">
        <v>68</v>
      </c>
      <c r="B26" s="230"/>
      <c r="C26" s="140" t="s">
        <v>90</v>
      </c>
      <c r="D26" s="141" t="s">
        <v>91</v>
      </c>
      <c r="E26" s="200">
        <f>E27+E36+E42</f>
        <v>59733</v>
      </c>
      <c r="F26" s="173">
        <f>F27+F36+F42</f>
        <v>59733</v>
      </c>
      <c r="G26" s="142">
        <f>G27+G36+G42</f>
        <v>59733</v>
      </c>
    </row>
    <row r="27" spans="1:7" ht="13.5" customHeight="1" x14ac:dyDescent="0.25">
      <c r="A27" s="45" t="s">
        <v>17</v>
      </c>
      <c r="B27" s="225" t="s">
        <v>71</v>
      </c>
      <c r="C27" s="45" t="s">
        <v>71</v>
      </c>
      <c r="D27" s="46" t="s">
        <v>72</v>
      </c>
      <c r="E27" s="197">
        <f>E28+E31</f>
        <v>46833</v>
      </c>
      <c r="F27" s="170">
        <f t="shared" ref="F27" si="7">F28+F31</f>
        <v>46833</v>
      </c>
      <c r="G27" s="207">
        <f>G28+G31</f>
        <v>46833</v>
      </c>
    </row>
    <row r="28" spans="1:7" x14ac:dyDescent="0.25">
      <c r="A28" s="47" t="s">
        <v>17</v>
      </c>
      <c r="B28" s="226" t="s">
        <v>73</v>
      </c>
      <c r="C28" s="47" t="s">
        <v>73</v>
      </c>
      <c r="D28" s="48" t="s">
        <v>74</v>
      </c>
      <c r="E28" s="198">
        <f t="shared" ref="E28:G29" si="8">E29</f>
        <v>133</v>
      </c>
      <c r="F28" s="171">
        <f t="shared" si="8"/>
        <v>133</v>
      </c>
      <c r="G28" s="208">
        <f>G29</f>
        <v>133</v>
      </c>
    </row>
    <row r="29" spans="1:7" x14ac:dyDescent="0.25">
      <c r="A29" s="49" t="s">
        <v>17</v>
      </c>
      <c r="B29" s="227"/>
      <c r="C29" s="49" t="s">
        <v>75</v>
      </c>
      <c r="D29" s="50" t="s">
        <v>76</v>
      </c>
      <c r="E29" s="199">
        <f t="shared" si="8"/>
        <v>133</v>
      </c>
      <c r="F29" s="172">
        <f t="shared" si="8"/>
        <v>133</v>
      </c>
      <c r="G29" s="132">
        <f t="shared" si="8"/>
        <v>133</v>
      </c>
    </row>
    <row r="30" spans="1:7" x14ac:dyDescent="0.25">
      <c r="A30" s="32" t="s">
        <v>194</v>
      </c>
      <c r="B30" s="228" t="s">
        <v>402</v>
      </c>
      <c r="C30" s="32" t="s">
        <v>79</v>
      </c>
      <c r="D30" s="51" t="s">
        <v>80</v>
      </c>
      <c r="E30" s="39">
        <v>133</v>
      </c>
      <c r="F30" s="118">
        <v>133</v>
      </c>
      <c r="G30" s="209">
        <v>133</v>
      </c>
    </row>
    <row r="31" spans="1:7" x14ac:dyDescent="0.25">
      <c r="A31" s="47" t="s">
        <v>17</v>
      </c>
      <c r="B31" s="226" t="s">
        <v>85</v>
      </c>
      <c r="C31" s="47" t="s">
        <v>85</v>
      </c>
      <c r="D31" s="48" t="s">
        <v>86</v>
      </c>
      <c r="E31" s="198">
        <f>SUM(E32:E35)</f>
        <v>46700</v>
      </c>
      <c r="F31" s="171">
        <f t="shared" ref="F31:G31" si="9">SUM(F32:F35)</f>
        <v>46700</v>
      </c>
      <c r="G31" s="131">
        <f t="shared" si="9"/>
        <v>46700</v>
      </c>
    </row>
    <row r="32" spans="1:7" x14ac:dyDescent="0.25">
      <c r="A32" s="52" t="s">
        <v>196</v>
      </c>
      <c r="B32" s="229" t="s">
        <v>403</v>
      </c>
      <c r="C32" s="52" t="s">
        <v>79</v>
      </c>
      <c r="D32" s="53" t="s">
        <v>92</v>
      </c>
      <c r="E32" s="40">
        <v>200</v>
      </c>
      <c r="F32" s="118">
        <v>200</v>
      </c>
      <c r="G32" s="112">
        <v>200</v>
      </c>
    </row>
    <row r="33" spans="1:7" x14ac:dyDescent="0.25">
      <c r="A33" s="52" t="s">
        <v>197</v>
      </c>
      <c r="B33" s="229" t="s">
        <v>404</v>
      </c>
      <c r="C33" s="52" t="s">
        <v>81</v>
      </c>
      <c r="D33" s="53" t="s">
        <v>176</v>
      </c>
      <c r="E33" s="40">
        <v>6500</v>
      </c>
      <c r="F33" s="118">
        <v>6500</v>
      </c>
      <c r="G33" s="112">
        <v>6500</v>
      </c>
    </row>
    <row r="34" spans="1:7" x14ac:dyDescent="0.25">
      <c r="A34" s="52" t="s">
        <v>198</v>
      </c>
      <c r="B34" s="229" t="s">
        <v>405</v>
      </c>
      <c r="C34" s="52">
        <v>323</v>
      </c>
      <c r="D34" s="53" t="s">
        <v>199</v>
      </c>
      <c r="E34" s="40">
        <v>4000</v>
      </c>
      <c r="F34" s="118">
        <v>4000</v>
      </c>
      <c r="G34" s="112">
        <v>4000</v>
      </c>
    </row>
    <row r="35" spans="1:7" x14ac:dyDescent="0.25">
      <c r="A35" s="52" t="s">
        <v>406</v>
      </c>
      <c r="B35" s="229" t="s">
        <v>412</v>
      </c>
      <c r="C35" s="52">
        <v>323</v>
      </c>
      <c r="D35" s="53" t="s">
        <v>407</v>
      </c>
      <c r="E35" s="40">
        <v>36000</v>
      </c>
      <c r="F35" s="118">
        <v>36000</v>
      </c>
      <c r="G35" s="112">
        <v>36000</v>
      </c>
    </row>
    <row r="36" spans="1:7" x14ac:dyDescent="0.25">
      <c r="A36" s="45" t="s">
        <v>17</v>
      </c>
      <c r="B36" s="225" t="s">
        <v>25</v>
      </c>
      <c r="C36" s="45" t="s">
        <v>18</v>
      </c>
      <c r="D36" s="46" t="s">
        <v>19</v>
      </c>
      <c r="E36" s="197">
        <f t="shared" ref="E36:G36" si="10">E37</f>
        <v>12000</v>
      </c>
      <c r="F36" s="170">
        <f t="shared" si="10"/>
        <v>12000</v>
      </c>
      <c r="G36" s="207">
        <f t="shared" si="10"/>
        <v>12000</v>
      </c>
    </row>
    <row r="37" spans="1:7" x14ac:dyDescent="0.25">
      <c r="A37" s="47" t="s">
        <v>17</v>
      </c>
      <c r="B37" s="226" t="s">
        <v>373</v>
      </c>
      <c r="C37" s="47" t="s">
        <v>20</v>
      </c>
      <c r="D37" s="48" t="s">
        <v>21</v>
      </c>
      <c r="E37" s="198">
        <f>SUM(E38:E41)</f>
        <v>12000</v>
      </c>
      <c r="F37" s="171">
        <f>SUM(F38:F41)</f>
        <v>12000</v>
      </c>
      <c r="G37" s="131">
        <f>SUM(G38:G41)</f>
        <v>12000</v>
      </c>
    </row>
    <row r="38" spans="1:7" x14ac:dyDescent="0.25">
      <c r="A38" s="52" t="s">
        <v>200</v>
      </c>
      <c r="B38" s="229" t="s">
        <v>408</v>
      </c>
      <c r="C38" s="52" t="s">
        <v>77</v>
      </c>
      <c r="D38" s="53" t="s">
        <v>78</v>
      </c>
      <c r="E38" s="40">
        <v>4000</v>
      </c>
      <c r="F38" s="118">
        <v>4000</v>
      </c>
      <c r="G38" s="112">
        <v>4000</v>
      </c>
    </row>
    <row r="39" spans="1:7" x14ac:dyDescent="0.25">
      <c r="A39" s="52" t="s">
        <v>201</v>
      </c>
      <c r="B39" s="229" t="s">
        <v>409</v>
      </c>
      <c r="C39" s="52" t="s">
        <v>79</v>
      </c>
      <c r="D39" s="53" t="s">
        <v>204</v>
      </c>
      <c r="E39" s="40">
        <v>3000</v>
      </c>
      <c r="F39" s="118">
        <v>3000</v>
      </c>
      <c r="G39" s="112">
        <v>3000</v>
      </c>
    </row>
    <row r="40" spans="1:7" x14ac:dyDescent="0.25">
      <c r="A40" s="52" t="s">
        <v>202</v>
      </c>
      <c r="B40" s="229" t="s">
        <v>410</v>
      </c>
      <c r="C40" s="52" t="s">
        <v>81</v>
      </c>
      <c r="D40" s="53" t="s">
        <v>82</v>
      </c>
      <c r="E40" s="40">
        <v>4000</v>
      </c>
      <c r="F40" s="118">
        <v>4000</v>
      </c>
      <c r="G40" s="112">
        <v>4000</v>
      </c>
    </row>
    <row r="41" spans="1:7" x14ac:dyDescent="0.25">
      <c r="A41" s="52" t="s">
        <v>203</v>
      </c>
      <c r="B41" s="229" t="s">
        <v>411</v>
      </c>
      <c r="C41" s="52" t="s">
        <v>83</v>
      </c>
      <c r="D41" s="53" t="s">
        <v>84</v>
      </c>
      <c r="E41" s="40">
        <v>1000</v>
      </c>
      <c r="F41" s="118">
        <v>1000</v>
      </c>
      <c r="G41" s="112">
        <v>1000</v>
      </c>
    </row>
    <row r="42" spans="1:7" x14ac:dyDescent="0.25">
      <c r="A42" s="45" t="s">
        <v>17</v>
      </c>
      <c r="B42" s="225" t="s">
        <v>374</v>
      </c>
      <c r="C42" s="45" t="s">
        <v>53</v>
      </c>
      <c r="D42" s="46" t="s">
        <v>54</v>
      </c>
      <c r="E42" s="197">
        <f t="shared" ref="E42:F42" si="11">E43</f>
        <v>900</v>
      </c>
      <c r="F42" s="170">
        <f t="shared" si="11"/>
        <v>900</v>
      </c>
      <c r="G42" s="207">
        <f>G43</f>
        <v>900</v>
      </c>
    </row>
    <row r="43" spans="1:7" x14ac:dyDescent="0.25">
      <c r="A43" s="47" t="s">
        <v>17</v>
      </c>
      <c r="B43" s="226" t="s">
        <v>391</v>
      </c>
      <c r="C43" s="47" t="s">
        <v>55</v>
      </c>
      <c r="D43" s="48" t="s">
        <v>56</v>
      </c>
      <c r="E43" s="198">
        <f t="shared" ref="E43:G43" si="12">E44+E45</f>
        <v>900</v>
      </c>
      <c r="F43" s="171">
        <f t="shared" si="12"/>
        <v>900</v>
      </c>
      <c r="G43" s="131">
        <f t="shared" si="12"/>
        <v>900</v>
      </c>
    </row>
    <row r="44" spans="1:7" x14ac:dyDescent="0.25">
      <c r="A44" s="52" t="s">
        <v>205</v>
      </c>
      <c r="B44" s="229" t="s">
        <v>413</v>
      </c>
      <c r="C44" s="52" t="s">
        <v>81</v>
      </c>
      <c r="D44" s="53" t="s">
        <v>94</v>
      </c>
      <c r="E44" s="40">
        <v>900</v>
      </c>
      <c r="F44" s="118">
        <v>900</v>
      </c>
      <c r="G44" s="112">
        <v>900</v>
      </c>
    </row>
    <row r="45" spans="1:7" ht="22.5" x14ac:dyDescent="0.25">
      <c r="A45" s="52" t="s">
        <v>206</v>
      </c>
      <c r="B45" s="229"/>
      <c r="C45" s="52" t="s">
        <v>83</v>
      </c>
      <c r="D45" s="53" t="s">
        <v>166</v>
      </c>
      <c r="E45" s="40">
        <v>0</v>
      </c>
      <c r="F45" s="118">
        <f t="shared" ref="F45" si="13">E45*102%</f>
        <v>0</v>
      </c>
      <c r="G45" s="112">
        <v>0</v>
      </c>
    </row>
    <row r="46" spans="1:7" x14ac:dyDescent="0.25">
      <c r="A46" s="139" t="s">
        <v>68</v>
      </c>
      <c r="B46" s="230"/>
      <c r="C46" s="140" t="s">
        <v>211</v>
      </c>
      <c r="D46" s="141" t="s">
        <v>209</v>
      </c>
      <c r="E46" s="200">
        <f t="shared" ref="E46:G46" si="14">E47</f>
        <v>29000</v>
      </c>
      <c r="F46" s="173">
        <f t="shared" si="14"/>
        <v>29000</v>
      </c>
      <c r="G46" s="142">
        <f t="shared" si="14"/>
        <v>29000</v>
      </c>
    </row>
    <row r="47" spans="1:7" x14ac:dyDescent="0.25">
      <c r="A47" s="45" t="s">
        <v>17</v>
      </c>
      <c r="B47" s="225" t="s">
        <v>71</v>
      </c>
      <c r="C47" s="45" t="s">
        <v>71</v>
      </c>
      <c r="D47" s="46" t="s">
        <v>72</v>
      </c>
      <c r="E47" s="197">
        <f t="shared" ref="E47:G47" si="15">E48</f>
        <v>29000</v>
      </c>
      <c r="F47" s="170">
        <f t="shared" si="15"/>
        <v>29000</v>
      </c>
      <c r="G47" s="130">
        <f t="shared" si="15"/>
        <v>29000</v>
      </c>
    </row>
    <row r="48" spans="1:7" x14ac:dyDescent="0.25">
      <c r="A48" s="47" t="s">
        <v>17</v>
      </c>
      <c r="B48" s="226" t="s">
        <v>85</v>
      </c>
      <c r="C48" s="47" t="s">
        <v>85</v>
      </c>
      <c r="D48" s="48" t="s">
        <v>86</v>
      </c>
      <c r="E48" s="198">
        <f t="shared" ref="E48:G48" si="16">SUM(E49:E49)</f>
        <v>29000</v>
      </c>
      <c r="F48" s="171">
        <f t="shared" si="16"/>
        <v>29000</v>
      </c>
      <c r="G48" s="131">
        <f t="shared" si="16"/>
        <v>29000</v>
      </c>
    </row>
    <row r="49" spans="1:8" x14ac:dyDescent="0.25">
      <c r="A49" s="52" t="s">
        <v>210</v>
      </c>
      <c r="B49" s="229" t="s">
        <v>414</v>
      </c>
      <c r="C49" s="52">
        <v>322</v>
      </c>
      <c r="D49" s="53" t="s">
        <v>80</v>
      </c>
      <c r="E49" s="40">
        <v>29000</v>
      </c>
      <c r="F49" s="118">
        <v>29000</v>
      </c>
      <c r="G49" s="112">
        <v>29000</v>
      </c>
    </row>
    <row r="50" spans="1:8" x14ac:dyDescent="0.25">
      <c r="A50" s="139" t="s">
        <v>68</v>
      </c>
      <c r="B50" s="230"/>
      <c r="C50" s="140" t="s">
        <v>95</v>
      </c>
      <c r="D50" s="141" t="s">
        <v>96</v>
      </c>
      <c r="E50" s="200">
        <f t="shared" ref="E50:F52" si="17">E51</f>
        <v>1223500</v>
      </c>
      <c r="F50" s="173">
        <f t="shared" si="17"/>
        <v>1247970</v>
      </c>
      <c r="G50" s="142">
        <f>G51</f>
        <v>1272930</v>
      </c>
    </row>
    <row r="51" spans="1:8" x14ac:dyDescent="0.25">
      <c r="A51" s="45" t="s">
        <v>17</v>
      </c>
      <c r="B51" s="225" t="s">
        <v>45</v>
      </c>
      <c r="C51" s="45" t="s">
        <v>32</v>
      </c>
      <c r="D51" s="46" t="s">
        <v>33</v>
      </c>
      <c r="E51" s="197">
        <f t="shared" si="17"/>
        <v>1223500</v>
      </c>
      <c r="F51" s="170">
        <f t="shared" si="17"/>
        <v>1247970</v>
      </c>
      <c r="G51" s="207">
        <f>G52</f>
        <v>1272930</v>
      </c>
    </row>
    <row r="52" spans="1:8" x14ac:dyDescent="0.25">
      <c r="A52" s="47" t="s">
        <v>17</v>
      </c>
      <c r="B52" s="226" t="s">
        <v>379</v>
      </c>
      <c r="C52" s="47" t="s">
        <v>34</v>
      </c>
      <c r="D52" s="48" t="s">
        <v>35</v>
      </c>
      <c r="E52" s="198">
        <f t="shared" si="17"/>
        <v>1223500</v>
      </c>
      <c r="F52" s="171">
        <f t="shared" si="17"/>
        <v>1247970</v>
      </c>
      <c r="G52" s="208">
        <f>G53</f>
        <v>1272930</v>
      </c>
    </row>
    <row r="53" spans="1:8" x14ac:dyDescent="0.25">
      <c r="A53" s="49" t="s">
        <v>17</v>
      </c>
      <c r="B53" s="227"/>
      <c r="C53" s="49" t="s">
        <v>36</v>
      </c>
      <c r="D53" s="50" t="s">
        <v>37</v>
      </c>
      <c r="E53" s="199">
        <f t="shared" ref="E53:G53" si="18">SUM(E54:E55)</f>
        <v>1223500</v>
      </c>
      <c r="F53" s="172">
        <f t="shared" si="18"/>
        <v>1247970</v>
      </c>
      <c r="G53" s="132">
        <f t="shared" si="18"/>
        <v>1272930</v>
      </c>
    </row>
    <row r="54" spans="1:8" x14ac:dyDescent="0.25">
      <c r="A54" s="32" t="s">
        <v>212</v>
      </c>
      <c r="B54" s="228" t="s">
        <v>415</v>
      </c>
      <c r="C54" s="32" t="s">
        <v>97</v>
      </c>
      <c r="D54" s="51" t="s">
        <v>98</v>
      </c>
      <c r="E54" s="39">
        <v>1050500</v>
      </c>
      <c r="F54" s="118">
        <f t="shared" ref="F54:F55" si="19">E54*102%</f>
        <v>1071510</v>
      </c>
      <c r="G54" s="209">
        <v>1092940</v>
      </c>
    </row>
    <row r="55" spans="1:8" x14ac:dyDescent="0.25">
      <c r="A55" s="32" t="s">
        <v>213</v>
      </c>
      <c r="B55" s="228" t="s">
        <v>416</v>
      </c>
      <c r="C55" s="32" t="s">
        <v>99</v>
      </c>
      <c r="D55" s="51" t="s">
        <v>100</v>
      </c>
      <c r="E55" s="39">
        <v>173000</v>
      </c>
      <c r="F55" s="118">
        <f t="shared" si="19"/>
        <v>176460</v>
      </c>
      <c r="G55" s="209">
        <v>179990</v>
      </c>
    </row>
    <row r="56" spans="1:8" x14ac:dyDescent="0.25">
      <c r="A56" s="139" t="s">
        <v>68</v>
      </c>
      <c r="B56" s="230"/>
      <c r="C56" s="140" t="s">
        <v>101</v>
      </c>
      <c r="D56" s="141" t="s">
        <v>102</v>
      </c>
      <c r="E56" s="200">
        <f t="shared" ref="E56:F58" si="20">E57</f>
        <v>65000</v>
      </c>
      <c r="F56" s="173">
        <f t="shared" si="20"/>
        <v>66300</v>
      </c>
      <c r="G56" s="142">
        <f>G57</f>
        <v>67630</v>
      </c>
    </row>
    <row r="57" spans="1:8" x14ac:dyDescent="0.25">
      <c r="A57" s="45" t="s">
        <v>17</v>
      </c>
      <c r="B57" s="225" t="s">
        <v>45</v>
      </c>
      <c r="C57" s="45" t="s">
        <v>32</v>
      </c>
      <c r="D57" s="46" t="s">
        <v>33</v>
      </c>
      <c r="E57" s="197">
        <f t="shared" si="20"/>
        <v>65000</v>
      </c>
      <c r="F57" s="170">
        <f t="shared" si="20"/>
        <v>66300</v>
      </c>
      <c r="G57" s="207">
        <f>G58</f>
        <v>67630</v>
      </c>
    </row>
    <row r="58" spans="1:8" x14ac:dyDescent="0.25">
      <c r="A58" s="47" t="s">
        <v>17</v>
      </c>
      <c r="B58" s="226" t="s">
        <v>379</v>
      </c>
      <c r="C58" s="47" t="s">
        <v>34</v>
      </c>
      <c r="D58" s="48" t="s">
        <v>35</v>
      </c>
      <c r="E58" s="198">
        <f t="shared" si="20"/>
        <v>65000</v>
      </c>
      <c r="F58" s="171">
        <f t="shared" si="20"/>
        <v>66300</v>
      </c>
      <c r="G58" s="208">
        <f>G59</f>
        <v>67630</v>
      </c>
    </row>
    <row r="59" spans="1:8" x14ac:dyDescent="0.25">
      <c r="A59" s="49" t="s">
        <v>17</v>
      </c>
      <c r="B59" s="227"/>
      <c r="C59" s="49" t="s">
        <v>36</v>
      </c>
      <c r="D59" s="50" t="s">
        <v>37</v>
      </c>
      <c r="E59" s="199">
        <f t="shared" ref="E59:G59" si="21">SUM(E60:E62)</f>
        <v>65000</v>
      </c>
      <c r="F59" s="172">
        <f t="shared" si="21"/>
        <v>66300</v>
      </c>
      <c r="G59" s="132">
        <f t="shared" si="21"/>
        <v>67630</v>
      </c>
    </row>
    <row r="60" spans="1:8" x14ac:dyDescent="0.25">
      <c r="A60" s="32" t="s">
        <v>215</v>
      </c>
      <c r="B60" s="228" t="s">
        <v>417</v>
      </c>
      <c r="C60" s="32" t="s">
        <v>103</v>
      </c>
      <c r="D60" s="51" t="s">
        <v>104</v>
      </c>
      <c r="E60" s="39">
        <v>45000</v>
      </c>
      <c r="F60" s="118">
        <f t="shared" ref="F60:F62" si="22">E60*102%</f>
        <v>45900</v>
      </c>
      <c r="G60" s="124">
        <v>46820</v>
      </c>
    </row>
    <row r="61" spans="1:8" x14ac:dyDescent="0.25">
      <c r="A61" s="32" t="s">
        <v>216</v>
      </c>
      <c r="B61" s="228" t="s">
        <v>418</v>
      </c>
      <c r="C61" s="32" t="s">
        <v>77</v>
      </c>
      <c r="D61" s="51" t="s">
        <v>78</v>
      </c>
      <c r="E61" s="39">
        <v>16000</v>
      </c>
      <c r="F61" s="118">
        <f t="shared" si="22"/>
        <v>16320</v>
      </c>
      <c r="G61" s="124">
        <v>16650</v>
      </c>
    </row>
    <row r="62" spans="1:8" x14ac:dyDescent="0.25">
      <c r="A62" s="32" t="s">
        <v>217</v>
      </c>
      <c r="B62" s="228" t="s">
        <v>419</v>
      </c>
      <c r="C62" s="32" t="s">
        <v>83</v>
      </c>
      <c r="D62" s="51" t="s">
        <v>84</v>
      </c>
      <c r="E62" s="39">
        <v>4000</v>
      </c>
      <c r="F62" s="118">
        <f t="shared" si="22"/>
        <v>4080</v>
      </c>
      <c r="G62" s="124">
        <v>4160</v>
      </c>
    </row>
    <row r="63" spans="1:8" x14ac:dyDescent="0.25">
      <c r="A63" s="147" t="s">
        <v>65</v>
      </c>
      <c r="B63" s="223"/>
      <c r="C63" s="148">
        <v>1061</v>
      </c>
      <c r="D63" s="149" t="s">
        <v>105</v>
      </c>
      <c r="E63" s="195">
        <f>E64+E72+E97+E116+E121+E127+E131+E135+E148+E165+E180</f>
        <v>357041</v>
      </c>
      <c r="F63" s="168">
        <f>F64+F72+F97+F116+F121+F127+F131+F135+F148+F165+F180</f>
        <v>306602</v>
      </c>
      <c r="G63" s="205">
        <f>G64+G72+G97+G116+G121+G127+G131+G135+G148+G165+G180</f>
        <v>309372</v>
      </c>
      <c r="H63" s="151"/>
    </row>
    <row r="64" spans="1:8" x14ac:dyDescent="0.25">
      <c r="A64" s="139" t="s">
        <v>68</v>
      </c>
      <c r="B64" s="230"/>
      <c r="C64" s="140" t="s">
        <v>108</v>
      </c>
      <c r="D64" s="141" t="s">
        <v>160</v>
      </c>
      <c r="E64" s="200">
        <f t="shared" ref="E64:G66" si="23">E65</f>
        <v>1000</v>
      </c>
      <c r="F64" s="173">
        <f t="shared" si="23"/>
        <v>1000</v>
      </c>
      <c r="G64" s="142">
        <f>G65</f>
        <v>1000</v>
      </c>
    </row>
    <row r="65" spans="1:9" x14ac:dyDescent="0.25">
      <c r="A65" s="45" t="s">
        <v>17</v>
      </c>
      <c r="B65" s="225" t="s">
        <v>53</v>
      </c>
      <c r="C65" s="45" t="s">
        <v>45</v>
      </c>
      <c r="D65" s="46" t="s">
        <v>46</v>
      </c>
      <c r="E65" s="197">
        <f t="shared" si="23"/>
        <v>1000</v>
      </c>
      <c r="F65" s="170">
        <f t="shared" si="23"/>
        <v>1000</v>
      </c>
      <c r="G65" s="207">
        <f t="shared" si="23"/>
        <v>1000</v>
      </c>
    </row>
    <row r="66" spans="1:9" x14ac:dyDescent="0.25">
      <c r="A66" s="47" t="s">
        <v>17</v>
      </c>
      <c r="B66" s="226" t="s">
        <v>388</v>
      </c>
      <c r="C66" s="47" t="s">
        <v>47</v>
      </c>
      <c r="D66" s="48" t="s">
        <v>48</v>
      </c>
      <c r="E66" s="198">
        <f t="shared" si="23"/>
        <v>1000</v>
      </c>
      <c r="F66" s="171">
        <f t="shared" si="23"/>
        <v>1000</v>
      </c>
      <c r="G66" s="208">
        <f t="shared" si="23"/>
        <v>1000</v>
      </c>
    </row>
    <row r="67" spans="1:9" x14ac:dyDescent="0.25">
      <c r="A67" s="49" t="s">
        <v>17</v>
      </c>
      <c r="B67" s="227"/>
      <c r="C67" s="49" t="s">
        <v>49</v>
      </c>
      <c r="D67" s="50" t="s">
        <v>50</v>
      </c>
      <c r="E67" s="199">
        <f t="shared" ref="E67:G67" si="24">SUM(E68:E71)</f>
        <v>1000</v>
      </c>
      <c r="F67" s="172">
        <f t="shared" si="24"/>
        <v>1000</v>
      </c>
      <c r="G67" s="132">
        <f t="shared" si="24"/>
        <v>1000</v>
      </c>
    </row>
    <row r="68" spans="1:9" x14ac:dyDescent="0.25">
      <c r="A68" s="32" t="s">
        <v>218</v>
      </c>
      <c r="B68" s="228" t="s">
        <v>420</v>
      </c>
      <c r="C68" s="32" t="s">
        <v>77</v>
      </c>
      <c r="D68" s="51" t="s">
        <v>78</v>
      </c>
      <c r="E68" s="39">
        <v>500</v>
      </c>
      <c r="F68" s="118">
        <v>500</v>
      </c>
      <c r="G68" s="124">
        <v>500</v>
      </c>
    </row>
    <row r="69" spans="1:9" x14ac:dyDescent="0.25">
      <c r="A69" s="32" t="s">
        <v>219</v>
      </c>
      <c r="B69" s="228" t="s">
        <v>421</v>
      </c>
      <c r="C69" s="32" t="s">
        <v>79</v>
      </c>
      <c r="D69" s="51" t="s">
        <v>109</v>
      </c>
      <c r="E69" s="39">
        <v>200</v>
      </c>
      <c r="F69" s="118">
        <v>200</v>
      </c>
      <c r="G69" s="124">
        <v>200</v>
      </c>
    </row>
    <row r="70" spans="1:9" x14ac:dyDescent="0.25">
      <c r="A70" s="32" t="s">
        <v>220</v>
      </c>
      <c r="B70" s="228" t="s">
        <v>422</v>
      </c>
      <c r="C70" s="32" t="s">
        <v>81</v>
      </c>
      <c r="D70" s="51" t="s">
        <v>82</v>
      </c>
      <c r="E70" s="39">
        <v>300</v>
      </c>
      <c r="F70" s="118">
        <v>300</v>
      </c>
      <c r="G70" s="124">
        <v>300</v>
      </c>
    </row>
    <row r="71" spans="1:9" s="58" customFormat="1" x14ac:dyDescent="0.25">
      <c r="A71" s="32" t="s">
        <v>221</v>
      </c>
      <c r="B71" s="228"/>
      <c r="C71" s="32" t="s">
        <v>83</v>
      </c>
      <c r="D71" s="51" t="s">
        <v>84</v>
      </c>
      <c r="E71" s="39">
        <v>0</v>
      </c>
      <c r="F71" s="118">
        <f t="shared" ref="F71" si="25">E71*102%</f>
        <v>0</v>
      </c>
      <c r="G71" s="124">
        <v>0</v>
      </c>
      <c r="H71" s="113"/>
      <c r="I71" s="164"/>
    </row>
    <row r="72" spans="1:9" ht="22.5" x14ac:dyDescent="0.25">
      <c r="A72" s="139" t="s">
        <v>68</v>
      </c>
      <c r="B72" s="230"/>
      <c r="C72" s="140" t="s">
        <v>110</v>
      </c>
      <c r="D72" s="141" t="s">
        <v>111</v>
      </c>
      <c r="E72" s="200">
        <f>E73+E81</f>
        <v>27500</v>
      </c>
      <c r="F72" s="173">
        <f>F73+F81</f>
        <v>27200</v>
      </c>
      <c r="G72" s="142">
        <f>G73+G81</f>
        <v>27200</v>
      </c>
    </row>
    <row r="73" spans="1:9" ht="26.25" customHeight="1" x14ac:dyDescent="0.25">
      <c r="A73" s="45" t="s">
        <v>17</v>
      </c>
      <c r="B73" s="225" t="s">
        <v>32</v>
      </c>
      <c r="C73" s="45" t="s">
        <v>25</v>
      </c>
      <c r="D73" s="46" t="s">
        <v>26</v>
      </c>
      <c r="E73" s="197">
        <f t="shared" ref="E73:F74" si="26">E74</f>
        <v>3600</v>
      </c>
      <c r="F73" s="170">
        <f t="shared" si="26"/>
        <v>3300</v>
      </c>
      <c r="G73" s="207">
        <f>G74</f>
        <v>3300</v>
      </c>
    </row>
    <row r="74" spans="1:9" ht="22.5" x14ac:dyDescent="0.25">
      <c r="A74" s="47" t="s">
        <v>17</v>
      </c>
      <c r="B74" s="226" t="s">
        <v>377</v>
      </c>
      <c r="C74" s="47" t="s">
        <v>27</v>
      </c>
      <c r="D74" s="48" t="s">
        <v>28</v>
      </c>
      <c r="E74" s="198">
        <f t="shared" si="26"/>
        <v>3600</v>
      </c>
      <c r="F74" s="171">
        <f t="shared" si="26"/>
        <v>3300</v>
      </c>
      <c r="G74" s="208">
        <f>G75</f>
        <v>3300</v>
      </c>
    </row>
    <row r="75" spans="1:9" x14ac:dyDescent="0.25">
      <c r="A75" s="49" t="s">
        <v>17</v>
      </c>
      <c r="B75" s="227"/>
      <c r="C75" s="49" t="s">
        <v>29</v>
      </c>
      <c r="D75" s="50" t="s">
        <v>30</v>
      </c>
      <c r="E75" s="199">
        <f>SUM(E76:E80)</f>
        <v>3600</v>
      </c>
      <c r="F75" s="172">
        <f>SUM(F76:F80)</f>
        <v>3300</v>
      </c>
      <c r="G75" s="132">
        <f>SUM(G76:G80)</f>
        <v>3300</v>
      </c>
    </row>
    <row r="76" spans="1:9" x14ac:dyDescent="0.25">
      <c r="A76" s="32" t="s">
        <v>223</v>
      </c>
      <c r="B76" s="228" t="s">
        <v>423</v>
      </c>
      <c r="C76" s="32" t="s">
        <v>103</v>
      </c>
      <c r="D76" s="51" t="s">
        <v>230</v>
      </c>
      <c r="E76" s="39">
        <v>300</v>
      </c>
      <c r="F76" s="117">
        <v>0</v>
      </c>
      <c r="G76" s="209">
        <v>0</v>
      </c>
    </row>
    <row r="77" spans="1:9" x14ac:dyDescent="0.25">
      <c r="A77" s="32" t="s">
        <v>224</v>
      </c>
      <c r="B77" s="228" t="s">
        <v>424</v>
      </c>
      <c r="C77" s="32" t="s">
        <v>103</v>
      </c>
      <c r="D77" s="51" t="s">
        <v>104</v>
      </c>
      <c r="E77" s="39">
        <v>1500</v>
      </c>
      <c r="F77" s="118">
        <v>1500</v>
      </c>
      <c r="G77" s="209">
        <v>1500</v>
      </c>
    </row>
    <row r="78" spans="1:9" ht="16.5" customHeight="1" x14ac:dyDescent="0.25">
      <c r="A78" s="32" t="s">
        <v>225</v>
      </c>
      <c r="B78" s="228" t="s">
        <v>425</v>
      </c>
      <c r="C78" s="32" t="s">
        <v>77</v>
      </c>
      <c r="D78" s="51" t="s">
        <v>112</v>
      </c>
      <c r="E78" s="39">
        <v>500</v>
      </c>
      <c r="F78" s="118">
        <v>500</v>
      </c>
      <c r="G78" s="209">
        <v>500</v>
      </c>
    </row>
    <row r="79" spans="1:9" x14ac:dyDescent="0.25">
      <c r="A79" s="32" t="s">
        <v>226</v>
      </c>
      <c r="B79" s="228" t="s">
        <v>426</v>
      </c>
      <c r="C79" s="32">
        <v>322</v>
      </c>
      <c r="D79" s="51" t="s">
        <v>80</v>
      </c>
      <c r="E79" s="39">
        <v>300</v>
      </c>
      <c r="F79" s="118">
        <v>300</v>
      </c>
      <c r="G79" s="209">
        <v>300</v>
      </c>
    </row>
    <row r="80" spans="1:9" x14ac:dyDescent="0.25">
      <c r="A80" s="32" t="s">
        <v>227</v>
      </c>
      <c r="B80" s="228" t="s">
        <v>427</v>
      </c>
      <c r="C80" s="32">
        <v>323</v>
      </c>
      <c r="D80" s="51" t="s">
        <v>82</v>
      </c>
      <c r="E80" s="39">
        <v>1000</v>
      </c>
      <c r="F80" s="118">
        <v>1000</v>
      </c>
      <c r="G80" s="209">
        <v>1000</v>
      </c>
    </row>
    <row r="81" spans="1:7" x14ac:dyDescent="0.25">
      <c r="A81" s="45" t="s">
        <v>17</v>
      </c>
      <c r="B81" s="225" t="s">
        <v>45</v>
      </c>
      <c r="C81" s="45" t="s">
        <v>32</v>
      </c>
      <c r="D81" s="46" t="s">
        <v>33</v>
      </c>
      <c r="E81" s="197">
        <f t="shared" ref="E81:G81" si="27">E82+E91</f>
        <v>23900</v>
      </c>
      <c r="F81" s="170">
        <f t="shared" si="27"/>
        <v>23900</v>
      </c>
      <c r="G81" s="207">
        <f t="shared" si="27"/>
        <v>23900</v>
      </c>
    </row>
    <row r="82" spans="1:7" x14ac:dyDescent="0.25">
      <c r="A82" s="47" t="s">
        <v>17</v>
      </c>
      <c r="B82" s="226" t="s">
        <v>379</v>
      </c>
      <c r="C82" s="47" t="s">
        <v>34</v>
      </c>
      <c r="D82" s="48" t="s">
        <v>35</v>
      </c>
      <c r="E82" s="198">
        <f t="shared" ref="E82:G82" si="28">E83</f>
        <v>22900</v>
      </c>
      <c r="F82" s="171">
        <f t="shared" si="28"/>
        <v>22900</v>
      </c>
      <c r="G82" s="208">
        <f t="shared" si="28"/>
        <v>22900</v>
      </c>
    </row>
    <row r="83" spans="1:7" x14ac:dyDescent="0.25">
      <c r="A83" s="49" t="s">
        <v>17</v>
      </c>
      <c r="B83" s="227"/>
      <c r="C83" s="49" t="s">
        <v>36</v>
      </c>
      <c r="D83" s="50" t="s">
        <v>37</v>
      </c>
      <c r="E83" s="199">
        <f t="shared" ref="E83:G83" si="29">SUM(E84:E90)</f>
        <v>22900</v>
      </c>
      <c r="F83" s="172">
        <f t="shared" si="29"/>
        <v>22900</v>
      </c>
      <c r="G83" s="132">
        <f t="shared" si="29"/>
        <v>22900</v>
      </c>
    </row>
    <row r="84" spans="1:7" x14ac:dyDescent="0.25">
      <c r="A84" s="32" t="s">
        <v>232</v>
      </c>
      <c r="B84" s="228" t="s">
        <v>480</v>
      </c>
      <c r="C84" s="32" t="s">
        <v>103</v>
      </c>
      <c r="D84" s="51" t="s">
        <v>104</v>
      </c>
      <c r="E84" s="39">
        <v>2000</v>
      </c>
      <c r="F84" s="118">
        <v>2000</v>
      </c>
      <c r="G84" s="124">
        <v>2000</v>
      </c>
    </row>
    <row r="85" spans="1:7" x14ac:dyDescent="0.25">
      <c r="A85" s="32" t="s">
        <v>233</v>
      </c>
      <c r="B85" s="228" t="s">
        <v>481</v>
      </c>
      <c r="C85" s="32" t="s">
        <v>77</v>
      </c>
      <c r="D85" s="51" t="s">
        <v>78</v>
      </c>
      <c r="E85" s="39">
        <v>500</v>
      </c>
      <c r="F85" s="118">
        <v>500</v>
      </c>
      <c r="G85" s="124">
        <v>500</v>
      </c>
    </row>
    <row r="86" spans="1:7" x14ac:dyDescent="0.25">
      <c r="A86" s="32" t="s">
        <v>234</v>
      </c>
      <c r="B86" s="228" t="s">
        <v>482</v>
      </c>
      <c r="C86" s="32" t="s">
        <v>79</v>
      </c>
      <c r="D86" s="51" t="s">
        <v>80</v>
      </c>
      <c r="E86" s="39">
        <v>400</v>
      </c>
      <c r="F86" s="118">
        <v>400</v>
      </c>
      <c r="G86" s="124">
        <v>400</v>
      </c>
    </row>
    <row r="87" spans="1:7" x14ac:dyDescent="0.25">
      <c r="A87" s="32" t="s">
        <v>235</v>
      </c>
      <c r="B87" s="228" t="s">
        <v>483</v>
      </c>
      <c r="C87" s="32">
        <v>323</v>
      </c>
      <c r="D87" s="51" t="s">
        <v>82</v>
      </c>
      <c r="E87" s="39">
        <v>2000</v>
      </c>
      <c r="F87" s="118">
        <v>2000</v>
      </c>
      <c r="G87" s="124">
        <v>2000</v>
      </c>
    </row>
    <row r="88" spans="1:7" x14ac:dyDescent="0.25">
      <c r="A88" s="32" t="s">
        <v>236</v>
      </c>
      <c r="B88" s="228"/>
      <c r="C88" s="32" t="s">
        <v>83</v>
      </c>
      <c r="D88" s="51" t="s">
        <v>84</v>
      </c>
      <c r="E88" s="39">
        <v>0</v>
      </c>
      <c r="F88" s="118">
        <f t="shared" ref="F88:F89" si="30">E88*102%</f>
        <v>0</v>
      </c>
      <c r="G88" s="124">
        <v>0</v>
      </c>
    </row>
    <row r="89" spans="1:7" x14ac:dyDescent="0.25">
      <c r="A89" s="32" t="s">
        <v>241</v>
      </c>
      <c r="B89" s="228"/>
      <c r="C89" s="32">
        <v>329</v>
      </c>
      <c r="D89" s="51" t="s">
        <v>242</v>
      </c>
      <c r="E89" s="39">
        <v>0</v>
      </c>
      <c r="F89" s="118">
        <f t="shared" si="30"/>
        <v>0</v>
      </c>
      <c r="G89" s="124">
        <v>0</v>
      </c>
    </row>
    <row r="90" spans="1:7" ht="21.75" customHeight="1" x14ac:dyDescent="0.25">
      <c r="A90" s="32" t="s">
        <v>237</v>
      </c>
      <c r="B90" s="228" t="s">
        <v>428</v>
      </c>
      <c r="C90" s="32" t="s">
        <v>113</v>
      </c>
      <c r="D90" s="51" t="s">
        <v>114</v>
      </c>
      <c r="E90" s="39">
        <v>18000</v>
      </c>
      <c r="F90" s="118">
        <v>18000</v>
      </c>
      <c r="G90" s="124">
        <v>18000</v>
      </c>
    </row>
    <row r="91" spans="1:7" x14ac:dyDescent="0.25">
      <c r="A91" s="47" t="s">
        <v>17</v>
      </c>
      <c r="B91" s="226" t="s">
        <v>45</v>
      </c>
      <c r="C91" s="47" t="s">
        <v>41</v>
      </c>
      <c r="D91" s="48" t="s">
        <v>42</v>
      </c>
      <c r="E91" s="198">
        <f t="shared" ref="E91:F91" si="31">E92</f>
        <v>1000</v>
      </c>
      <c r="F91" s="171">
        <f t="shared" si="31"/>
        <v>1000</v>
      </c>
      <c r="G91" s="208">
        <f>G92</f>
        <v>1000</v>
      </c>
    </row>
    <row r="92" spans="1:7" ht="22.5" x14ac:dyDescent="0.25">
      <c r="A92" s="49" t="s">
        <v>17</v>
      </c>
      <c r="B92" s="227" t="s">
        <v>386</v>
      </c>
      <c r="C92" s="49" t="s">
        <v>43</v>
      </c>
      <c r="D92" s="50" t="s">
        <v>44</v>
      </c>
      <c r="E92" s="199">
        <f t="shared" ref="E92:G92" si="32">SUM(E93:E96)</f>
        <v>1000</v>
      </c>
      <c r="F92" s="172">
        <f t="shared" si="32"/>
        <v>1000</v>
      </c>
      <c r="G92" s="132">
        <f t="shared" si="32"/>
        <v>1000</v>
      </c>
    </row>
    <row r="93" spans="1:7" x14ac:dyDescent="0.25">
      <c r="A93" s="32" t="s">
        <v>243</v>
      </c>
      <c r="B93" s="228" t="s">
        <v>429</v>
      </c>
      <c r="C93" s="32" t="s">
        <v>103</v>
      </c>
      <c r="D93" s="51" t="s">
        <v>104</v>
      </c>
      <c r="E93" s="39">
        <v>300</v>
      </c>
      <c r="F93" s="118">
        <v>300</v>
      </c>
      <c r="G93" s="124">
        <v>300</v>
      </c>
    </row>
    <row r="94" spans="1:7" x14ac:dyDescent="0.25">
      <c r="A94" s="32" t="s">
        <v>244</v>
      </c>
      <c r="B94" s="228" t="s">
        <v>430</v>
      </c>
      <c r="C94" s="32" t="s">
        <v>79</v>
      </c>
      <c r="D94" s="51" t="s">
        <v>80</v>
      </c>
      <c r="E94" s="39">
        <v>100</v>
      </c>
      <c r="F94" s="118">
        <v>100</v>
      </c>
      <c r="G94" s="124">
        <v>100</v>
      </c>
    </row>
    <row r="95" spans="1:7" x14ac:dyDescent="0.25">
      <c r="A95" s="32" t="s">
        <v>245</v>
      </c>
      <c r="B95" s="228" t="s">
        <v>431</v>
      </c>
      <c r="C95" s="32" t="s">
        <v>81</v>
      </c>
      <c r="D95" s="51" t="s">
        <v>82</v>
      </c>
      <c r="E95" s="39">
        <v>300</v>
      </c>
      <c r="F95" s="118">
        <v>300</v>
      </c>
      <c r="G95" s="124">
        <v>300</v>
      </c>
    </row>
    <row r="96" spans="1:7" x14ac:dyDescent="0.25">
      <c r="A96" s="32" t="s">
        <v>246</v>
      </c>
      <c r="B96" s="228" t="s">
        <v>432</v>
      </c>
      <c r="C96" s="32" t="s">
        <v>83</v>
      </c>
      <c r="D96" s="51" t="s">
        <v>84</v>
      </c>
      <c r="E96" s="39">
        <v>300</v>
      </c>
      <c r="F96" s="118">
        <v>300</v>
      </c>
      <c r="G96" s="124">
        <v>300</v>
      </c>
    </row>
    <row r="97" spans="1:7" x14ac:dyDescent="0.25">
      <c r="A97" s="139" t="s">
        <v>68</v>
      </c>
      <c r="B97" s="230"/>
      <c r="C97" s="140" t="s">
        <v>115</v>
      </c>
      <c r="D97" s="141" t="s">
        <v>116</v>
      </c>
      <c r="E97" s="200">
        <f>E98+E105+E111</f>
        <v>176540</v>
      </c>
      <c r="F97" s="173">
        <f>F98+F105+F111</f>
        <v>178280</v>
      </c>
      <c r="G97" s="142">
        <f>G98+G105+G111</f>
        <v>180060</v>
      </c>
    </row>
    <row r="98" spans="1:7" x14ac:dyDescent="0.25">
      <c r="A98" s="45" t="s">
        <v>17</v>
      </c>
      <c r="B98" s="225" t="s">
        <v>71</v>
      </c>
      <c r="C98" s="45" t="s">
        <v>71</v>
      </c>
      <c r="D98" s="46" t="s">
        <v>72</v>
      </c>
      <c r="E98" s="197">
        <f t="shared" ref="E98:G99" si="33">E99</f>
        <v>87150</v>
      </c>
      <c r="F98" s="170">
        <f t="shared" si="33"/>
        <v>88890</v>
      </c>
      <c r="G98" s="207">
        <f>G99</f>
        <v>90670</v>
      </c>
    </row>
    <row r="99" spans="1:7" x14ac:dyDescent="0.25">
      <c r="A99" s="47" t="s">
        <v>17</v>
      </c>
      <c r="B99" s="226" t="s">
        <v>73</v>
      </c>
      <c r="C99" s="47" t="s">
        <v>73</v>
      </c>
      <c r="D99" s="48" t="s">
        <v>74</v>
      </c>
      <c r="E99" s="198">
        <f t="shared" si="33"/>
        <v>87150</v>
      </c>
      <c r="F99" s="171">
        <f t="shared" si="33"/>
        <v>88890</v>
      </c>
      <c r="G99" s="208">
        <f t="shared" si="33"/>
        <v>90670</v>
      </c>
    </row>
    <row r="100" spans="1:7" x14ac:dyDescent="0.25">
      <c r="A100" s="49" t="s">
        <v>17</v>
      </c>
      <c r="B100" s="227"/>
      <c r="C100" s="49" t="s">
        <v>117</v>
      </c>
      <c r="D100" s="50" t="s">
        <v>118</v>
      </c>
      <c r="E100" s="199">
        <f>SUM(E101:E104)</f>
        <v>87150</v>
      </c>
      <c r="F100" s="172">
        <f>SUM(F101:F104)</f>
        <v>88890</v>
      </c>
      <c r="G100" s="132">
        <f>SUM(G101:G104)</f>
        <v>90670</v>
      </c>
    </row>
    <row r="101" spans="1:7" x14ac:dyDescent="0.25">
      <c r="A101" s="32" t="s">
        <v>247</v>
      </c>
      <c r="B101" s="228" t="s">
        <v>433</v>
      </c>
      <c r="C101" s="32" t="s">
        <v>97</v>
      </c>
      <c r="D101" s="51" t="s">
        <v>119</v>
      </c>
      <c r="E101" s="39">
        <v>70750</v>
      </c>
      <c r="F101" s="118">
        <v>72170</v>
      </c>
      <c r="G101" s="124">
        <v>73620</v>
      </c>
    </row>
    <row r="102" spans="1:7" x14ac:dyDescent="0.25">
      <c r="A102" s="32" t="s">
        <v>248</v>
      </c>
      <c r="B102" s="228" t="s">
        <v>434</v>
      </c>
      <c r="C102" s="32" t="s">
        <v>103</v>
      </c>
      <c r="D102" s="51" t="s">
        <v>332</v>
      </c>
      <c r="E102" s="39">
        <v>3700</v>
      </c>
      <c r="F102" s="118">
        <v>3770</v>
      </c>
      <c r="G102" s="124">
        <v>3850</v>
      </c>
    </row>
    <row r="103" spans="1:7" x14ac:dyDescent="0.25">
      <c r="A103" s="32" t="s">
        <v>249</v>
      </c>
      <c r="B103" s="228" t="s">
        <v>435</v>
      </c>
      <c r="C103" s="32" t="s">
        <v>99</v>
      </c>
      <c r="D103" s="51" t="s">
        <v>100</v>
      </c>
      <c r="E103" s="39">
        <v>10100</v>
      </c>
      <c r="F103" s="118">
        <v>10300</v>
      </c>
      <c r="G103" s="124">
        <v>10500</v>
      </c>
    </row>
    <row r="104" spans="1:7" x14ac:dyDescent="0.25">
      <c r="A104" s="32" t="s">
        <v>250</v>
      </c>
      <c r="B104" s="228" t="s">
        <v>436</v>
      </c>
      <c r="C104" s="32" t="s">
        <v>77</v>
      </c>
      <c r="D104" s="51" t="s">
        <v>78</v>
      </c>
      <c r="E104" s="39">
        <v>2600</v>
      </c>
      <c r="F104" s="118">
        <v>2650</v>
      </c>
      <c r="G104" s="124">
        <v>2700</v>
      </c>
    </row>
    <row r="105" spans="1:7" x14ac:dyDescent="0.25">
      <c r="A105" s="45" t="s">
        <v>17</v>
      </c>
      <c r="B105" s="225" t="s">
        <v>32</v>
      </c>
      <c r="C105" s="45" t="s">
        <v>25</v>
      </c>
      <c r="D105" s="46" t="s">
        <v>26</v>
      </c>
      <c r="E105" s="197">
        <f t="shared" ref="E105:F106" si="34">E106</f>
        <v>86800</v>
      </c>
      <c r="F105" s="170">
        <f t="shared" si="34"/>
        <v>86800</v>
      </c>
      <c r="G105" s="207">
        <f>G106</f>
        <v>86800</v>
      </c>
    </row>
    <row r="106" spans="1:7" ht="22.5" x14ac:dyDescent="0.25">
      <c r="A106" s="47" t="s">
        <v>17</v>
      </c>
      <c r="B106" s="226" t="s">
        <v>377</v>
      </c>
      <c r="C106" s="47" t="s">
        <v>27</v>
      </c>
      <c r="D106" s="48" t="s">
        <v>28</v>
      </c>
      <c r="E106" s="198">
        <f t="shared" si="34"/>
        <v>86800</v>
      </c>
      <c r="F106" s="171">
        <f t="shared" si="34"/>
        <v>86800</v>
      </c>
      <c r="G106" s="208">
        <f>G107</f>
        <v>86800</v>
      </c>
    </row>
    <row r="107" spans="1:7" x14ac:dyDescent="0.25">
      <c r="A107" s="49" t="s">
        <v>17</v>
      </c>
      <c r="B107" s="227"/>
      <c r="C107" s="49" t="s">
        <v>29</v>
      </c>
      <c r="D107" s="50" t="s">
        <v>30</v>
      </c>
      <c r="E107" s="199">
        <f t="shared" ref="E107:G107" si="35">SUM(E108:E110)</f>
        <v>86800</v>
      </c>
      <c r="F107" s="172">
        <f t="shared" si="35"/>
        <v>86800</v>
      </c>
      <c r="G107" s="132">
        <f t="shared" si="35"/>
        <v>86800</v>
      </c>
    </row>
    <row r="108" spans="1:7" x14ac:dyDescent="0.25">
      <c r="A108" s="32" t="s">
        <v>251</v>
      </c>
      <c r="B108" s="228" t="s">
        <v>437</v>
      </c>
      <c r="C108" s="32" t="s">
        <v>97</v>
      </c>
      <c r="D108" s="51" t="s">
        <v>119</v>
      </c>
      <c r="E108" s="39">
        <v>38000</v>
      </c>
      <c r="F108" s="118">
        <v>38000</v>
      </c>
      <c r="G108" s="209">
        <v>38000</v>
      </c>
    </row>
    <row r="109" spans="1:7" x14ac:dyDescent="0.25">
      <c r="A109" s="32" t="s">
        <v>252</v>
      </c>
      <c r="B109" s="228" t="s">
        <v>438</v>
      </c>
      <c r="C109" s="32" t="s">
        <v>79</v>
      </c>
      <c r="D109" s="51" t="s">
        <v>257</v>
      </c>
      <c r="E109" s="39">
        <v>48800</v>
      </c>
      <c r="F109" s="118">
        <v>48800</v>
      </c>
      <c r="G109" s="209">
        <v>48800</v>
      </c>
    </row>
    <row r="110" spans="1:7" x14ac:dyDescent="0.25">
      <c r="A110" s="32" t="s">
        <v>317</v>
      </c>
      <c r="B110" s="228"/>
      <c r="C110" s="32">
        <v>92221</v>
      </c>
      <c r="D110" s="51" t="s">
        <v>318</v>
      </c>
      <c r="E110" s="39">
        <v>0</v>
      </c>
      <c r="F110" s="118">
        <v>0</v>
      </c>
      <c r="G110" s="209">
        <v>0</v>
      </c>
    </row>
    <row r="111" spans="1:7" x14ac:dyDescent="0.25">
      <c r="A111" s="45"/>
      <c r="B111" s="225" t="s">
        <v>45</v>
      </c>
      <c r="C111" s="45" t="s">
        <v>32</v>
      </c>
      <c r="D111" s="46" t="s">
        <v>33</v>
      </c>
      <c r="E111" s="197">
        <f t="shared" ref="E111:F112" si="36">E112</f>
        <v>2590</v>
      </c>
      <c r="F111" s="170">
        <f t="shared" si="36"/>
        <v>2590</v>
      </c>
      <c r="G111" s="207">
        <f>G112</f>
        <v>2590</v>
      </c>
    </row>
    <row r="112" spans="1:7" x14ac:dyDescent="0.25">
      <c r="A112" s="47" t="s">
        <v>17</v>
      </c>
      <c r="B112" s="226" t="s">
        <v>379</v>
      </c>
      <c r="C112" s="47" t="s">
        <v>34</v>
      </c>
      <c r="D112" s="48" t="s">
        <v>35</v>
      </c>
      <c r="E112" s="198">
        <f t="shared" si="36"/>
        <v>2590</v>
      </c>
      <c r="F112" s="171">
        <f t="shared" si="36"/>
        <v>2590</v>
      </c>
      <c r="G112" s="208">
        <f>G113</f>
        <v>2590</v>
      </c>
    </row>
    <row r="113" spans="1:7" ht="22.5" x14ac:dyDescent="0.25">
      <c r="A113" s="49" t="s">
        <v>17</v>
      </c>
      <c r="B113" s="227"/>
      <c r="C113" s="49" t="s">
        <v>36</v>
      </c>
      <c r="D113" s="50" t="s">
        <v>155</v>
      </c>
      <c r="E113" s="199">
        <f t="shared" ref="E113:G113" si="37">SUM(E114:E115)</f>
        <v>2590</v>
      </c>
      <c r="F113" s="172">
        <f t="shared" si="37"/>
        <v>2590</v>
      </c>
      <c r="G113" s="132">
        <f t="shared" si="37"/>
        <v>2590</v>
      </c>
    </row>
    <row r="114" spans="1:7" x14ac:dyDescent="0.25">
      <c r="A114" s="32" t="s">
        <v>253</v>
      </c>
      <c r="B114" s="228" t="s">
        <v>439</v>
      </c>
      <c r="C114" s="32">
        <v>311</v>
      </c>
      <c r="D114" s="51" t="s">
        <v>119</v>
      </c>
      <c r="E114" s="39">
        <v>1250</v>
      </c>
      <c r="F114" s="118">
        <v>1250</v>
      </c>
      <c r="G114" s="209">
        <v>1250</v>
      </c>
    </row>
    <row r="115" spans="1:7" x14ac:dyDescent="0.25">
      <c r="A115" s="32" t="s">
        <v>255</v>
      </c>
      <c r="B115" s="228" t="s">
        <v>440</v>
      </c>
      <c r="C115" s="32">
        <v>322</v>
      </c>
      <c r="D115" s="51" t="s">
        <v>256</v>
      </c>
      <c r="E115" s="39">
        <v>1340</v>
      </c>
      <c r="F115" s="118">
        <v>1340</v>
      </c>
      <c r="G115" s="209">
        <v>1340</v>
      </c>
    </row>
    <row r="116" spans="1:7" x14ac:dyDescent="0.25">
      <c r="A116" s="139" t="s">
        <v>68</v>
      </c>
      <c r="B116" s="230"/>
      <c r="C116" s="140" t="s">
        <v>161</v>
      </c>
      <c r="D116" s="141" t="s">
        <v>162</v>
      </c>
      <c r="E116" s="200">
        <f t="shared" ref="E116:F116" si="38">E119</f>
        <v>200</v>
      </c>
      <c r="F116" s="173">
        <f t="shared" si="38"/>
        <v>200</v>
      </c>
      <c r="G116" s="142">
        <f>G119</f>
        <v>200</v>
      </c>
    </row>
    <row r="117" spans="1:7" x14ac:dyDescent="0.25">
      <c r="A117" s="45" t="s">
        <v>17</v>
      </c>
      <c r="B117" s="225" t="s">
        <v>53</v>
      </c>
      <c r="C117" s="45" t="s">
        <v>45</v>
      </c>
      <c r="D117" s="46" t="s">
        <v>46</v>
      </c>
      <c r="E117" s="197">
        <f t="shared" ref="E117:G119" si="39">E118</f>
        <v>200</v>
      </c>
      <c r="F117" s="170">
        <f t="shared" si="39"/>
        <v>200</v>
      </c>
      <c r="G117" s="207">
        <f>G118</f>
        <v>200</v>
      </c>
    </row>
    <row r="118" spans="1:7" x14ac:dyDescent="0.25">
      <c r="A118" s="47" t="s">
        <v>17</v>
      </c>
      <c r="B118" s="226" t="s">
        <v>388</v>
      </c>
      <c r="C118" s="47" t="s">
        <v>47</v>
      </c>
      <c r="D118" s="48" t="s">
        <v>48</v>
      </c>
      <c r="E118" s="198">
        <f t="shared" si="39"/>
        <v>200</v>
      </c>
      <c r="F118" s="171">
        <f t="shared" si="39"/>
        <v>200</v>
      </c>
      <c r="G118" s="208">
        <f>G119</f>
        <v>200</v>
      </c>
    </row>
    <row r="119" spans="1:7" x14ac:dyDescent="0.25">
      <c r="A119" s="49" t="s">
        <v>17</v>
      </c>
      <c r="B119" s="227"/>
      <c r="C119" s="49" t="s">
        <v>49</v>
      </c>
      <c r="D119" s="50" t="s">
        <v>50</v>
      </c>
      <c r="E119" s="199">
        <f t="shared" si="39"/>
        <v>200</v>
      </c>
      <c r="F119" s="172">
        <f t="shared" si="39"/>
        <v>200</v>
      </c>
      <c r="G119" s="132">
        <f t="shared" si="39"/>
        <v>200</v>
      </c>
    </row>
    <row r="120" spans="1:7" ht="15.75" customHeight="1" x14ac:dyDescent="0.25">
      <c r="A120" s="32" t="s">
        <v>258</v>
      </c>
      <c r="B120" s="228" t="s">
        <v>441</v>
      </c>
      <c r="C120" s="32">
        <v>329</v>
      </c>
      <c r="D120" s="51" t="s">
        <v>84</v>
      </c>
      <c r="E120" s="39">
        <v>200</v>
      </c>
      <c r="F120" s="118">
        <v>200</v>
      </c>
      <c r="G120" s="209">
        <v>200</v>
      </c>
    </row>
    <row r="121" spans="1:7" ht="14.25" customHeight="1" x14ac:dyDescent="0.25">
      <c r="A121" s="139" t="s">
        <v>68</v>
      </c>
      <c r="B121" s="230"/>
      <c r="C121" s="140">
        <v>106112</v>
      </c>
      <c r="D121" s="141" t="s">
        <v>154</v>
      </c>
      <c r="E121" s="200">
        <f t="shared" ref="E121:G121" si="40">E122</f>
        <v>688</v>
      </c>
      <c r="F121" s="173">
        <f t="shared" si="40"/>
        <v>688</v>
      </c>
      <c r="G121" s="142">
        <f t="shared" si="40"/>
        <v>688</v>
      </c>
    </row>
    <row r="122" spans="1:7" x14ac:dyDescent="0.25">
      <c r="A122" s="45"/>
      <c r="B122" s="225"/>
      <c r="C122" s="45"/>
      <c r="D122" s="46" t="s">
        <v>153</v>
      </c>
      <c r="E122" s="197">
        <f t="shared" ref="E122:G122" si="41">E123+E125</f>
        <v>688</v>
      </c>
      <c r="F122" s="170">
        <f t="shared" si="41"/>
        <v>688</v>
      </c>
      <c r="G122" s="207">
        <f t="shared" si="41"/>
        <v>688</v>
      </c>
    </row>
    <row r="123" spans="1:7" x14ac:dyDescent="0.25">
      <c r="A123" s="49" t="s">
        <v>17</v>
      </c>
      <c r="B123" s="227" t="s">
        <v>73</v>
      </c>
      <c r="C123" s="49" t="s">
        <v>75</v>
      </c>
      <c r="D123" s="50" t="s">
        <v>76</v>
      </c>
      <c r="E123" s="199">
        <f t="shared" ref="E123:G123" si="42">E124</f>
        <v>5</v>
      </c>
      <c r="F123" s="172">
        <f t="shared" si="42"/>
        <v>5</v>
      </c>
      <c r="G123" s="132">
        <f t="shared" si="42"/>
        <v>5</v>
      </c>
    </row>
    <row r="124" spans="1:7" x14ac:dyDescent="0.25">
      <c r="A124" s="32" t="s">
        <v>259</v>
      </c>
      <c r="B124" s="228" t="s">
        <v>442</v>
      </c>
      <c r="C124" s="32">
        <v>381</v>
      </c>
      <c r="D124" s="51" t="s">
        <v>48</v>
      </c>
      <c r="E124" s="39">
        <v>5</v>
      </c>
      <c r="F124" s="118">
        <v>5</v>
      </c>
      <c r="G124" s="209">
        <v>5</v>
      </c>
    </row>
    <row r="125" spans="1:7" x14ac:dyDescent="0.25">
      <c r="A125" s="49" t="s">
        <v>17</v>
      </c>
      <c r="B125" s="227"/>
      <c r="C125" s="49" t="s">
        <v>36</v>
      </c>
      <c r="D125" s="50" t="s">
        <v>37</v>
      </c>
      <c r="E125" s="199">
        <f t="shared" ref="E125:G125" si="43">E126</f>
        <v>683</v>
      </c>
      <c r="F125" s="172">
        <f t="shared" si="43"/>
        <v>683</v>
      </c>
      <c r="G125" s="132">
        <f t="shared" si="43"/>
        <v>683</v>
      </c>
    </row>
    <row r="126" spans="1:7" x14ac:dyDescent="0.25">
      <c r="A126" s="32" t="s">
        <v>261</v>
      </c>
      <c r="B126" s="228" t="s">
        <v>443</v>
      </c>
      <c r="C126" s="32">
        <v>381</v>
      </c>
      <c r="D126" s="51" t="s">
        <v>48</v>
      </c>
      <c r="E126" s="39">
        <v>683</v>
      </c>
      <c r="F126" s="118">
        <v>683</v>
      </c>
      <c r="G126" s="209">
        <v>683</v>
      </c>
    </row>
    <row r="127" spans="1:7" x14ac:dyDescent="0.25">
      <c r="A127" s="139" t="s">
        <v>68</v>
      </c>
      <c r="B127" s="230"/>
      <c r="C127" s="140"/>
      <c r="D127" s="141" t="s">
        <v>335</v>
      </c>
      <c r="E127" s="200">
        <f t="shared" ref="E127:G127" si="44">E128</f>
        <v>33616</v>
      </c>
      <c r="F127" s="173">
        <f t="shared" si="44"/>
        <v>33616</v>
      </c>
      <c r="G127" s="142">
        <f t="shared" si="44"/>
        <v>33616</v>
      </c>
    </row>
    <row r="128" spans="1:7" x14ac:dyDescent="0.25">
      <c r="A128" s="45"/>
      <c r="B128" s="225"/>
      <c r="C128" s="45"/>
      <c r="D128" s="46" t="s">
        <v>334</v>
      </c>
      <c r="E128" s="197">
        <f t="shared" ref="E128:G129" si="45">E129</f>
        <v>33616</v>
      </c>
      <c r="F128" s="170">
        <f t="shared" si="45"/>
        <v>33616</v>
      </c>
      <c r="G128" s="130">
        <f t="shared" si="45"/>
        <v>33616</v>
      </c>
    </row>
    <row r="129" spans="1:7" x14ac:dyDescent="0.25">
      <c r="A129" s="49" t="s">
        <v>17</v>
      </c>
      <c r="B129" s="227" t="s">
        <v>379</v>
      </c>
      <c r="C129" s="49" t="s">
        <v>36</v>
      </c>
      <c r="D129" s="50" t="s">
        <v>37</v>
      </c>
      <c r="E129" s="199">
        <f t="shared" si="45"/>
        <v>33616</v>
      </c>
      <c r="F129" s="172">
        <f t="shared" si="45"/>
        <v>33616</v>
      </c>
      <c r="G129" s="132">
        <f t="shared" si="45"/>
        <v>33616</v>
      </c>
    </row>
    <row r="130" spans="1:7" x14ac:dyDescent="0.25">
      <c r="A130" s="38" t="s">
        <v>342</v>
      </c>
      <c r="B130" s="228" t="s">
        <v>445</v>
      </c>
      <c r="C130" s="32" t="s">
        <v>79</v>
      </c>
      <c r="D130" s="51" t="s">
        <v>179</v>
      </c>
      <c r="E130" s="39">
        <v>33616</v>
      </c>
      <c r="F130" s="118">
        <v>33616</v>
      </c>
      <c r="G130" s="209">
        <v>33616</v>
      </c>
    </row>
    <row r="131" spans="1:7" x14ac:dyDescent="0.25">
      <c r="A131" s="139" t="s">
        <v>68</v>
      </c>
      <c r="B131" s="230"/>
      <c r="C131" s="140">
        <v>106116</v>
      </c>
      <c r="D131" s="141" t="s">
        <v>484</v>
      </c>
      <c r="E131" s="200">
        <f>E132</f>
        <v>47960</v>
      </c>
      <c r="F131" s="173">
        <f t="shared" ref="F131:G131" si="46">F132</f>
        <v>0</v>
      </c>
      <c r="G131" s="142">
        <f t="shared" si="46"/>
        <v>0</v>
      </c>
    </row>
    <row r="132" spans="1:7" x14ac:dyDescent="0.25">
      <c r="A132" s="45"/>
      <c r="B132" s="225"/>
      <c r="C132" s="45"/>
      <c r="D132" s="46" t="s">
        <v>485</v>
      </c>
      <c r="E132" s="197">
        <f t="shared" ref="E132:G133" si="47">E133</f>
        <v>47960</v>
      </c>
      <c r="F132" s="170">
        <f t="shared" si="47"/>
        <v>0</v>
      </c>
      <c r="G132" s="207">
        <f>G133</f>
        <v>0</v>
      </c>
    </row>
    <row r="133" spans="1:7" x14ac:dyDescent="0.25">
      <c r="A133" s="49" t="s">
        <v>17</v>
      </c>
      <c r="B133" s="227" t="s">
        <v>379</v>
      </c>
      <c r="C133" s="49" t="s">
        <v>36</v>
      </c>
      <c r="D133" s="50" t="s">
        <v>37</v>
      </c>
      <c r="E133" s="199">
        <f t="shared" si="47"/>
        <v>47960</v>
      </c>
      <c r="F133" s="172">
        <f t="shared" si="47"/>
        <v>0</v>
      </c>
      <c r="G133" s="132">
        <f t="shared" si="47"/>
        <v>0</v>
      </c>
    </row>
    <row r="134" spans="1:7" x14ac:dyDescent="0.25">
      <c r="A134" s="32" t="s">
        <v>320</v>
      </c>
      <c r="B134" s="228" t="s">
        <v>444</v>
      </c>
      <c r="C134" s="32" t="s">
        <v>79</v>
      </c>
      <c r="D134" s="51" t="s">
        <v>179</v>
      </c>
      <c r="E134" s="39">
        <v>47960</v>
      </c>
      <c r="F134" s="118">
        <v>0</v>
      </c>
      <c r="G134" s="209">
        <v>0</v>
      </c>
    </row>
    <row r="135" spans="1:7" x14ac:dyDescent="0.25">
      <c r="A135" s="139" t="s">
        <v>120</v>
      </c>
      <c r="B135" s="230"/>
      <c r="C135" s="140" t="s">
        <v>322</v>
      </c>
      <c r="D135" s="143" t="s">
        <v>321</v>
      </c>
      <c r="E135" s="200">
        <f t="shared" ref="E135:G135" si="48">E136+E141</f>
        <v>3326</v>
      </c>
      <c r="F135" s="173">
        <f t="shared" si="48"/>
        <v>0</v>
      </c>
      <c r="G135" s="142">
        <f t="shared" si="48"/>
        <v>0</v>
      </c>
    </row>
    <row r="136" spans="1:7" x14ac:dyDescent="0.25">
      <c r="A136" s="45" t="s">
        <v>17</v>
      </c>
      <c r="B136" s="225" t="s">
        <v>45</v>
      </c>
      <c r="C136" s="160" t="s">
        <v>45</v>
      </c>
      <c r="D136" s="46" t="s">
        <v>72</v>
      </c>
      <c r="E136" s="197">
        <f t="shared" ref="E136:G137" si="49">E137</f>
        <v>2943</v>
      </c>
      <c r="F136" s="170">
        <f t="shared" si="49"/>
        <v>0</v>
      </c>
      <c r="G136" s="207">
        <f>G137</f>
        <v>0</v>
      </c>
    </row>
    <row r="137" spans="1:7" x14ac:dyDescent="0.25">
      <c r="A137" s="47" t="s">
        <v>17</v>
      </c>
      <c r="B137" s="226" t="s">
        <v>350</v>
      </c>
      <c r="C137" s="161" t="s">
        <v>350</v>
      </c>
      <c r="D137" s="48" t="s">
        <v>74</v>
      </c>
      <c r="E137" s="198">
        <f t="shared" si="49"/>
        <v>2943</v>
      </c>
      <c r="F137" s="171">
        <f t="shared" si="49"/>
        <v>0</v>
      </c>
      <c r="G137" s="131">
        <f t="shared" si="49"/>
        <v>0</v>
      </c>
    </row>
    <row r="138" spans="1:7" x14ac:dyDescent="0.25">
      <c r="A138" s="49" t="s">
        <v>17</v>
      </c>
      <c r="B138" s="227"/>
      <c r="C138" s="49" t="s">
        <v>350</v>
      </c>
      <c r="D138" s="50" t="s">
        <v>263</v>
      </c>
      <c r="E138" s="199">
        <f>E139+E140</f>
        <v>2943</v>
      </c>
      <c r="F138" s="172">
        <f t="shared" ref="F138:G138" si="50">F139+F140</f>
        <v>0</v>
      </c>
      <c r="G138" s="132">
        <f t="shared" si="50"/>
        <v>0</v>
      </c>
    </row>
    <row r="139" spans="1:7" x14ac:dyDescent="0.25">
      <c r="A139" s="32" t="s">
        <v>264</v>
      </c>
      <c r="B139" s="228" t="s">
        <v>448</v>
      </c>
      <c r="C139" s="32">
        <v>322</v>
      </c>
      <c r="D139" s="51" t="s">
        <v>182</v>
      </c>
      <c r="E139" s="39">
        <v>1135</v>
      </c>
      <c r="F139" s="118">
        <v>0</v>
      </c>
      <c r="G139" s="209">
        <v>0</v>
      </c>
    </row>
    <row r="140" spans="1:7" x14ac:dyDescent="0.25">
      <c r="A140" s="32" t="s">
        <v>265</v>
      </c>
      <c r="B140" s="228" t="s">
        <v>449</v>
      </c>
      <c r="C140" s="32">
        <v>322</v>
      </c>
      <c r="D140" s="51" t="s">
        <v>183</v>
      </c>
      <c r="E140" s="39">
        <v>1808</v>
      </c>
      <c r="F140" s="118">
        <v>0</v>
      </c>
      <c r="G140" s="209">
        <v>0</v>
      </c>
    </row>
    <row r="141" spans="1:7" x14ac:dyDescent="0.25">
      <c r="A141" s="45" t="s">
        <v>17</v>
      </c>
      <c r="B141" s="225" t="s">
        <v>45</v>
      </c>
      <c r="C141" s="45" t="s">
        <v>45</v>
      </c>
      <c r="D141" s="46" t="s">
        <v>33</v>
      </c>
      <c r="E141" s="197">
        <f>E142+E145</f>
        <v>383</v>
      </c>
      <c r="F141" s="170">
        <f t="shared" ref="F141" si="51">F142+F145</f>
        <v>0</v>
      </c>
      <c r="G141" s="207">
        <f>G142+G145</f>
        <v>0</v>
      </c>
    </row>
    <row r="142" spans="1:7" x14ac:dyDescent="0.25">
      <c r="A142" s="47" t="s">
        <v>17</v>
      </c>
      <c r="B142" s="226" t="s">
        <v>47</v>
      </c>
      <c r="C142" s="47" t="s">
        <v>346</v>
      </c>
      <c r="D142" s="48" t="s">
        <v>35</v>
      </c>
      <c r="E142" s="198">
        <f>E143+E144</f>
        <v>383</v>
      </c>
      <c r="F142" s="171">
        <f t="shared" ref="F142:G142" si="52">F143+F144</f>
        <v>0</v>
      </c>
      <c r="G142" s="131">
        <f t="shared" si="52"/>
        <v>0</v>
      </c>
    </row>
    <row r="143" spans="1:7" x14ac:dyDescent="0.25">
      <c r="A143" s="32" t="s">
        <v>266</v>
      </c>
      <c r="B143" s="228" t="s">
        <v>446</v>
      </c>
      <c r="C143" s="32">
        <v>322</v>
      </c>
      <c r="D143" s="51" t="s">
        <v>182</v>
      </c>
      <c r="E143" s="39">
        <v>148</v>
      </c>
      <c r="F143" s="118">
        <v>0</v>
      </c>
      <c r="G143" s="209">
        <v>0</v>
      </c>
    </row>
    <row r="144" spans="1:7" x14ac:dyDescent="0.25">
      <c r="A144" s="32" t="s">
        <v>267</v>
      </c>
      <c r="B144" s="228" t="s">
        <v>447</v>
      </c>
      <c r="C144" s="32">
        <v>322</v>
      </c>
      <c r="D144" s="51" t="s">
        <v>183</v>
      </c>
      <c r="E144" s="39">
        <v>235</v>
      </c>
      <c r="F144" s="118">
        <v>0</v>
      </c>
      <c r="G144" s="209">
        <v>0</v>
      </c>
    </row>
    <row r="145" spans="1:7" x14ac:dyDescent="0.25">
      <c r="A145" s="47" t="s">
        <v>17</v>
      </c>
      <c r="B145" s="226"/>
      <c r="C145" s="47"/>
      <c r="D145" s="48" t="s">
        <v>123</v>
      </c>
      <c r="E145" s="198">
        <f>E146+E147</f>
        <v>0</v>
      </c>
      <c r="F145" s="171">
        <f t="shared" ref="F145:G145" si="53">F146+F147</f>
        <v>0</v>
      </c>
      <c r="G145" s="131">
        <f t="shared" si="53"/>
        <v>0</v>
      </c>
    </row>
    <row r="146" spans="1:7" x14ac:dyDescent="0.25">
      <c r="A146" s="52" t="s">
        <v>268</v>
      </c>
      <c r="B146" s="229"/>
      <c r="C146" s="52" t="s">
        <v>79</v>
      </c>
      <c r="D146" s="51" t="s">
        <v>183</v>
      </c>
      <c r="E146" s="40">
        <v>0</v>
      </c>
      <c r="F146" s="118">
        <f t="shared" ref="F146:F147" si="54">E146*102%</f>
        <v>0</v>
      </c>
      <c r="G146" s="209">
        <v>0</v>
      </c>
    </row>
    <row r="147" spans="1:7" x14ac:dyDescent="0.25">
      <c r="A147" s="52" t="s">
        <v>269</v>
      </c>
      <c r="B147" s="229"/>
      <c r="C147" s="32">
        <v>322</v>
      </c>
      <c r="D147" s="51" t="s">
        <v>182</v>
      </c>
      <c r="E147" s="39">
        <v>0</v>
      </c>
      <c r="F147" s="118">
        <f t="shared" si="54"/>
        <v>0</v>
      </c>
      <c r="G147" s="209">
        <v>0</v>
      </c>
    </row>
    <row r="148" spans="1:7" x14ac:dyDescent="0.25">
      <c r="A148" s="139" t="s">
        <v>120</v>
      </c>
      <c r="B148" s="230"/>
      <c r="C148" s="140" t="s">
        <v>327</v>
      </c>
      <c r="D148" s="143" t="s">
        <v>287</v>
      </c>
      <c r="E148" s="200">
        <f>E149+E158</f>
        <v>65389</v>
      </c>
      <c r="F148" s="173">
        <f>F149+F158</f>
        <v>65389</v>
      </c>
      <c r="G148" s="142">
        <f>G149+G158</f>
        <v>65389</v>
      </c>
    </row>
    <row r="149" spans="1:7" x14ac:dyDescent="0.25">
      <c r="A149" s="45" t="s">
        <v>17</v>
      </c>
      <c r="B149" s="225" t="s">
        <v>71</v>
      </c>
      <c r="C149" s="45" t="s">
        <v>71</v>
      </c>
      <c r="D149" s="46" t="s">
        <v>72</v>
      </c>
      <c r="E149" s="197">
        <f t="shared" ref="E149:F149" si="55">E150</f>
        <v>30412</v>
      </c>
      <c r="F149" s="170">
        <f t="shared" si="55"/>
        <v>30412</v>
      </c>
      <c r="G149" s="207">
        <f>G150</f>
        <v>30412</v>
      </c>
    </row>
    <row r="150" spans="1:7" x14ac:dyDescent="0.25">
      <c r="A150" s="47" t="s">
        <v>17</v>
      </c>
      <c r="B150" s="226" t="s">
        <v>73</v>
      </c>
      <c r="C150" s="47" t="s">
        <v>73</v>
      </c>
      <c r="D150" s="48" t="s">
        <v>74</v>
      </c>
      <c r="E150" s="198">
        <f>SUM(E151:E157)</f>
        <v>30412</v>
      </c>
      <c r="F150" s="171">
        <f>SUM(F151:F157)</f>
        <v>30412</v>
      </c>
      <c r="G150" s="131">
        <f>SUM(G151:G157)</f>
        <v>30412</v>
      </c>
    </row>
    <row r="151" spans="1:7" x14ac:dyDescent="0.25">
      <c r="A151" s="126" t="s">
        <v>323</v>
      </c>
      <c r="B151" s="231"/>
      <c r="C151" s="126">
        <v>311</v>
      </c>
      <c r="D151" s="127" t="s">
        <v>324</v>
      </c>
      <c r="E151" s="201">
        <v>0</v>
      </c>
      <c r="F151" s="118">
        <f t="shared" ref="F151" si="56">E151*102%</f>
        <v>0</v>
      </c>
      <c r="G151" s="210">
        <v>0</v>
      </c>
    </row>
    <row r="152" spans="1:7" x14ac:dyDescent="0.25">
      <c r="A152" s="52" t="s">
        <v>270</v>
      </c>
      <c r="B152" s="229" t="s">
        <v>450</v>
      </c>
      <c r="C152" s="52" t="s">
        <v>97</v>
      </c>
      <c r="D152" s="53" t="s">
        <v>272</v>
      </c>
      <c r="E152" s="40">
        <v>23264</v>
      </c>
      <c r="F152" s="118">
        <v>23264</v>
      </c>
      <c r="G152" s="209">
        <v>23264</v>
      </c>
    </row>
    <row r="153" spans="1:7" ht="22.5" x14ac:dyDescent="0.25">
      <c r="A153" s="52" t="s">
        <v>328</v>
      </c>
      <c r="B153" s="229" t="s">
        <v>451</v>
      </c>
      <c r="C153" s="52">
        <v>312</v>
      </c>
      <c r="D153" s="53" t="s">
        <v>275</v>
      </c>
      <c r="E153" s="40">
        <v>2280</v>
      </c>
      <c r="F153" s="118">
        <v>2280</v>
      </c>
      <c r="G153" s="209">
        <v>2280</v>
      </c>
    </row>
    <row r="154" spans="1:7" x14ac:dyDescent="0.25">
      <c r="A154" s="52" t="s">
        <v>325</v>
      </c>
      <c r="B154" s="229"/>
      <c r="C154" s="52">
        <v>313</v>
      </c>
      <c r="D154" s="53" t="s">
        <v>326</v>
      </c>
      <c r="E154" s="40">
        <v>0</v>
      </c>
      <c r="F154" s="118">
        <f t="shared" ref="F154" si="57">E154*102%</f>
        <v>0</v>
      </c>
      <c r="G154" s="209">
        <v>0</v>
      </c>
    </row>
    <row r="155" spans="1:7" x14ac:dyDescent="0.25">
      <c r="A155" s="52" t="s">
        <v>271</v>
      </c>
      <c r="B155" s="229" t="s">
        <v>452</v>
      </c>
      <c r="C155" s="52" t="s">
        <v>99</v>
      </c>
      <c r="D155" s="53" t="s">
        <v>273</v>
      </c>
      <c r="E155" s="40">
        <v>3839</v>
      </c>
      <c r="F155" s="118">
        <v>3839</v>
      </c>
      <c r="G155" s="209">
        <v>3839</v>
      </c>
    </row>
    <row r="156" spans="1:7" x14ac:dyDescent="0.25">
      <c r="A156" s="52" t="s">
        <v>329</v>
      </c>
      <c r="B156" s="229" t="s">
        <v>453</v>
      </c>
      <c r="C156" s="52">
        <v>321</v>
      </c>
      <c r="D156" s="53" t="s">
        <v>280</v>
      </c>
      <c r="E156" s="40">
        <v>850</v>
      </c>
      <c r="F156" s="118">
        <v>850</v>
      </c>
      <c r="G156" s="209">
        <v>850</v>
      </c>
    </row>
    <row r="157" spans="1:7" x14ac:dyDescent="0.25">
      <c r="A157" s="52" t="s">
        <v>330</v>
      </c>
      <c r="B157" s="229" t="s">
        <v>454</v>
      </c>
      <c r="C157" s="52">
        <v>323</v>
      </c>
      <c r="D157" s="53" t="s">
        <v>281</v>
      </c>
      <c r="E157" s="40">
        <v>179</v>
      </c>
      <c r="F157" s="118">
        <v>179</v>
      </c>
      <c r="G157" s="209">
        <v>179</v>
      </c>
    </row>
    <row r="158" spans="1:7" x14ac:dyDescent="0.25">
      <c r="A158" s="45" t="s">
        <v>17</v>
      </c>
      <c r="B158" s="225" t="s">
        <v>45</v>
      </c>
      <c r="C158" s="45" t="s">
        <v>32</v>
      </c>
      <c r="D158" s="46" t="s">
        <v>33</v>
      </c>
      <c r="E158" s="197">
        <f t="shared" ref="E158:F158" si="58">E159</f>
        <v>34977</v>
      </c>
      <c r="F158" s="170">
        <f t="shared" si="58"/>
        <v>34977</v>
      </c>
      <c r="G158" s="207">
        <f>G159</f>
        <v>34977</v>
      </c>
    </row>
    <row r="159" spans="1:7" ht="15.75" customHeight="1" x14ac:dyDescent="0.25">
      <c r="A159" s="47" t="s">
        <v>17</v>
      </c>
      <c r="B159" s="226" t="s">
        <v>350</v>
      </c>
      <c r="C159" s="47" t="s">
        <v>122</v>
      </c>
      <c r="D159" s="48" t="s">
        <v>123</v>
      </c>
      <c r="E159" s="198">
        <f t="shared" ref="E159:G159" si="59">SUM(E160:E164)</f>
        <v>34977</v>
      </c>
      <c r="F159" s="171">
        <f t="shared" si="59"/>
        <v>34977</v>
      </c>
      <c r="G159" s="131">
        <f t="shared" si="59"/>
        <v>34977</v>
      </c>
    </row>
    <row r="160" spans="1:7" x14ac:dyDescent="0.25">
      <c r="A160" s="52" t="s">
        <v>274</v>
      </c>
      <c r="B160" s="229" t="s">
        <v>455</v>
      </c>
      <c r="C160" s="52" t="s">
        <v>97</v>
      </c>
      <c r="D160" s="53" t="s">
        <v>282</v>
      </c>
      <c r="E160" s="40">
        <v>27631</v>
      </c>
      <c r="F160" s="118">
        <v>27631</v>
      </c>
      <c r="G160" s="118">
        <v>27631</v>
      </c>
    </row>
    <row r="161" spans="1:7" x14ac:dyDescent="0.25">
      <c r="A161" s="52" t="s">
        <v>276</v>
      </c>
      <c r="B161" s="229" t="s">
        <v>456</v>
      </c>
      <c r="C161" s="52" t="s">
        <v>103</v>
      </c>
      <c r="D161" s="53" t="s">
        <v>331</v>
      </c>
      <c r="E161" s="40">
        <v>1920</v>
      </c>
      <c r="F161" s="118">
        <v>1920</v>
      </c>
      <c r="G161" s="118">
        <v>1920</v>
      </c>
    </row>
    <row r="162" spans="1:7" x14ac:dyDescent="0.25">
      <c r="A162" s="52" t="s">
        <v>277</v>
      </c>
      <c r="B162" s="229" t="s">
        <v>457</v>
      </c>
      <c r="C162" s="52">
        <v>313</v>
      </c>
      <c r="D162" s="53" t="s">
        <v>283</v>
      </c>
      <c r="E162" s="40">
        <v>4559</v>
      </c>
      <c r="F162" s="118">
        <v>4559</v>
      </c>
      <c r="G162" s="118">
        <v>4559</v>
      </c>
    </row>
    <row r="163" spans="1:7" x14ac:dyDescent="0.25">
      <c r="A163" s="52" t="s">
        <v>278</v>
      </c>
      <c r="B163" s="229" t="s">
        <v>458</v>
      </c>
      <c r="C163" s="52">
        <v>321</v>
      </c>
      <c r="D163" s="53" t="s">
        <v>284</v>
      </c>
      <c r="E163" s="40">
        <v>716</v>
      </c>
      <c r="F163" s="118">
        <v>716</v>
      </c>
      <c r="G163" s="118">
        <v>716</v>
      </c>
    </row>
    <row r="164" spans="1:7" x14ac:dyDescent="0.25">
      <c r="A164" s="52" t="s">
        <v>279</v>
      </c>
      <c r="B164" s="229" t="s">
        <v>459</v>
      </c>
      <c r="C164" s="52">
        <v>323</v>
      </c>
      <c r="D164" s="53" t="s">
        <v>285</v>
      </c>
      <c r="E164" s="40">
        <v>151</v>
      </c>
      <c r="F164" s="118">
        <v>151</v>
      </c>
      <c r="G164" s="118">
        <v>151</v>
      </c>
    </row>
    <row r="165" spans="1:7" x14ac:dyDescent="0.25">
      <c r="A165" s="139" t="s">
        <v>120</v>
      </c>
      <c r="B165" s="230"/>
      <c r="C165" s="140" t="s">
        <v>125</v>
      </c>
      <c r="D165" s="141" t="s">
        <v>286</v>
      </c>
      <c r="E165" s="200">
        <f>E166+E171+E176</f>
        <v>822</v>
      </c>
      <c r="F165" s="200">
        <f t="shared" ref="F165:G165" si="60">F166+F171+F176</f>
        <v>229</v>
      </c>
      <c r="G165" s="200">
        <f t="shared" si="60"/>
        <v>1219</v>
      </c>
    </row>
    <row r="166" spans="1:7" x14ac:dyDescent="0.25">
      <c r="A166" s="45" t="s">
        <v>17</v>
      </c>
      <c r="B166" s="225" t="s">
        <v>71</v>
      </c>
      <c r="C166" s="45" t="s">
        <v>71</v>
      </c>
      <c r="D166" s="46" t="s">
        <v>72</v>
      </c>
      <c r="E166" s="197">
        <f t="shared" ref="E166:G167" si="61">E167</f>
        <v>682</v>
      </c>
      <c r="F166" s="170">
        <f t="shared" si="61"/>
        <v>0</v>
      </c>
      <c r="G166" s="207">
        <f>G167</f>
        <v>982</v>
      </c>
    </row>
    <row r="167" spans="1:7" x14ac:dyDescent="0.25">
      <c r="A167" s="47" t="s">
        <v>17</v>
      </c>
      <c r="B167" s="226" t="s">
        <v>73</v>
      </c>
      <c r="C167" s="47" t="s">
        <v>73</v>
      </c>
      <c r="D167" s="48" t="s">
        <v>74</v>
      </c>
      <c r="E167" s="198">
        <f t="shared" si="61"/>
        <v>682</v>
      </c>
      <c r="F167" s="171">
        <f t="shared" si="61"/>
        <v>0</v>
      </c>
      <c r="G167" s="131">
        <f t="shared" si="61"/>
        <v>982</v>
      </c>
    </row>
    <row r="168" spans="1:7" x14ac:dyDescent="0.25">
      <c r="A168" s="49" t="s">
        <v>17</v>
      </c>
      <c r="B168" s="227" t="s">
        <v>262</v>
      </c>
      <c r="C168" s="49" t="s">
        <v>262</v>
      </c>
      <c r="D168" s="50" t="s">
        <v>263</v>
      </c>
      <c r="E168" s="199">
        <f t="shared" ref="E168" si="62">E169+E170</f>
        <v>682</v>
      </c>
      <c r="F168" s="172">
        <f t="shared" ref="F168" si="63">F169+F170</f>
        <v>0</v>
      </c>
      <c r="G168" s="132">
        <f t="shared" ref="G168" si="64">G169+G170</f>
        <v>982</v>
      </c>
    </row>
    <row r="169" spans="1:7" x14ac:dyDescent="0.25">
      <c r="A169" s="38" t="s">
        <v>365</v>
      </c>
      <c r="B169" s="228" t="s">
        <v>460</v>
      </c>
      <c r="C169" s="32">
        <v>322</v>
      </c>
      <c r="D169" s="53" t="s">
        <v>181</v>
      </c>
      <c r="E169" s="39">
        <v>279</v>
      </c>
      <c r="F169" s="118">
        <v>0</v>
      </c>
      <c r="G169" s="209">
        <v>324</v>
      </c>
    </row>
    <row r="170" spans="1:7" x14ac:dyDescent="0.25">
      <c r="A170" s="38" t="s">
        <v>366</v>
      </c>
      <c r="B170" s="228" t="s">
        <v>461</v>
      </c>
      <c r="C170" s="32">
        <v>322</v>
      </c>
      <c r="D170" s="53" t="s">
        <v>180</v>
      </c>
      <c r="E170" s="39">
        <v>403</v>
      </c>
      <c r="F170" s="118">
        <v>0</v>
      </c>
      <c r="G170" s="209">
        <v>658</v>
      </c>
    </row>
    <row r="171" spans="1:7" x14ac:dyDescent="0.25">
      <c r="A171" s="45" t="s">
        <v>17</v>
      </c>
      <c r="B171" s="225" t="s">
        <v>45</v>
      </c>
      <c r="C171" s="45" t="s">
        <v>45</v>
      </c>
      <c r="D171" s="46" t="s">
        <v>33</v>
      </c>
      <c r="E171" s="197">
        <f t="shared" ref="E171:G172" si="65">E172</f>
        <v>55</v>
      </c>
      <c r="F171" s="170">
        <f t="shared" si="65"/>
        <v>110</v>
      </c>
      <c r="G171" s="207">
        <f t="shared" si="65"/>
        <v>115</v>
      </c>
    </row>
    <row r="172" spans="1:7" x14ac:dyDescent="0.25">
      <c r="A172" s="47" t="s">
        <v>17</v>
      </c>
      <c r="B172" s="226" t="s">
        <v>47</v>
      </c>
      <c r="C172" s="47" t="s">
        <v>47</v>
      </c>
      <c r="D172" s="47" t="s">
        <v>35</v>
      </c>
      <c r="E172" s="198">
        <f t="shared" si="65"/>
        <v>55</v>
      </c>
      <c r="F172" s="171">
        <f t="shared" si="65"/>
        <v>110</v>
      </c>
      <c r="G172" s="208">
        <f t="shared" si="65"/>
        <v>115</v>
      </c>
    </row>
    <row r="173" spans="1:7" x14ac:dyDescent="0.25">
      <c r="A173" s="49" t="s">
        <v>17</v>
      </c>
      <c r="B173" s="227"/>
      <c r="C173" s="122" t="s">
        <v>47</v>
      </c>
      <c r="D173" s="122" t="s">
        <v>316</v>
      </c>
      <c r="E173" s="199">
        <f t="shared" ref="E173:G173" si="66">E174+E175</f>
        <v>55</v>
      </c>
      <c r="F173" s="172">
        <f t="shared" si="66"/>
        <v>110</v>
      </c>
      <c r="G173" s="132">
        <f t="shared" si="66"/>
        <v>115</v>
      </c>
    </row>
    <row r="174" spans="1:7" x14ac:dyDescent="0.25">
      <c r="A174" s="38" t="s">
        <v>368</v>
      </c>
      <c r="B174" s="228" t="s">
        <v>462</v>
      </c>
      <c r="C174" s="52" t="s">
        <v>79</v>
      </c>
      <c r="D174" s="53" t="s">
        <v>181</v>
      </c>
      <c r="E174" s="39">
        <v>30</v>
      </c>
      <c r="F174" s="118">
        <v>50</v>
      </c>
      <c r="G174" s="124">
        <v>55</v>
      </c>
    </row>
    <row r="175" spans="1:7" x14ac:dyDescent="0.25">
      <c r="A175" s="38" t="s">
        <v>367</v>
      </c>
      <c r="B175" s="228" t="s">
        <v>463</v>
      </c>
      <c r="C175" s="52">
        <v>322</v>
      </c>
      <c r="D175" s="53" t="s">
        <v>180</v>
      </c>
      <c r="E175" s="39">
        <v>25</v>
      </c>
      <c r="F175" s="118">
        <v>60</v>
      </c>
      <c r="G175" s="124">
        <v>60</v>
      </c>
    </row>
    <row r="176" spans="1:7" ht="20.25" customHeight="1" x14ac:dyDescent="0.25">
      <c r="A176" s="45" t="s">
        <v>17</v>
      </c>
      <c r="B176" s="225" t="s">
        <v>45</v>
      </c>
      <c r="C176" s="45"/>
      <c r="D176" s="233" t="s">
        <v>466</v>
      </c>
      <c r="E176" s="197">
        <f>SUM(E178:E179)</f>
        <v>85</v>
      </c>
      <c r="F176" s="170">
        <f>SUM(F178:F179)</f>
        <v>119</v>
      </c>
      <c r="G176" s="130">
        <f>SUM(G178:G179)</f>
        <v>122</v>
      </c>
    </row>
    <row r="177" spans="1:7" ht="14.25" customHeight="1" x14ac:dyDescent="0.25">
      <c r="A177" s="234"/>
      <c r="B177" s="235" t="s">
        <v>350</v>
      </c>
      <c r="C177" s="234"/>
      <c r="D177" s="236"/>
      <c r="E177" s="199">
        <f t="shared" ref="E177:G177" si="67">E178+E179</f>
        <v>85</v>
      </c>
      <c r="F177" s="199">
        <f t="shared" si="67"/>
        <v>119</v>
      </c>
      <c r="G177" s="199">
        <f t="shared" si="67"/>
        <v>122</v>
      </c>
    </row>
    <row r="178" spans="1:7" x14ac:dyDescent="0.25">
      <c r="A178" s="38" t="s">
        <v>333</v>
      </c>
      <c r="B178" s="228" t="s">
        <v>465</v>
      </c>
      <c r="C178" s="52" t="s">
        <v>79</v>
      </c>
      <c r="D178" s="53" t="s">
        <v>181</v>
      </c>
      <c r="E178" s="40">
        <v>59</v>
      </c>
      <c r="F178" s="118">
        <v>73</v>
      </c>
      <c r="G178" s="209">
        <v>75</v>
      </c>
    </row>
    <row r="179" spans="1:7" x14ac:dyDescent="0.25">
      <c r="A179" s="38" t="s">
        <v>333</v>
      </c>
      <c r="B179" s="228" t="s">
        <v>464</v>
      </c>
      <c r="C179" s="52">
        <v>322</v>
      </c>
      <c r="D179" s="53" t="s">
        <v>180</v>
      </c>
      <c r="E179" s="39">
        <v>26</v>
      </c>
      <c r="F179" s="118">
        <v>46</v>
      </c>
      <c r="G179" s="209">
        <v>47</v>
      </c>
    </row>
    <row r="180" spans="1:7" x14ac:dyDescent="0.25">
      <c r="A180" s="139" t="s">
        <v>120</v>
      </c>
      <c r="B180" s="230"/>
      <c r="C180" s="140" t="s">
        <v>126</v>
      </c>
      <c r="D180" s="143" t="s">
        <v>288</v>
      </c>
      <c r="E180" s="200">
        <f t="shared" ref="E180" si="68">E181+E187</f>
        <v>0</v>
      </c>
      <c r="F180" s="173">
        <f>F181+F187</f>
        <v>0</v>
      </c>
      <c r="G180" s="142">
        <f>G181+G187</f>
        <v>0</v>
      </c>
    </row>
    <row r="181" spans="1:7" x14ac:dyDescent="0.25">
      <c r="A181" s="45" t="s">
        <v>17</v>
      </c>
      <c r="B181" s="225"/>
      <c r="C181" s="45" t="s">
        <v>71</v>
      </c>
      <c r="D181" s="46" t="s">
        <v>72</v>
      </c>
      <c r="E181" s="197">
        <f t="shared" ref="E181:F181" si="69">E182</f>
        <v>0</v>
      </c>
      <c r="F181" s="170">
        <f t="shared" si="69"/>
        <v>0</v>
      </c>
      <c r="G181" s="207">
        <f>G182</f>
        <v>0</v>
      </c>
    </row>
    <row r="182" spans="1:7" x14ac:dyDescent="0.25">
      <c r="A182" s="47" t="s">
        <v>17</v>
      </c>
      <c r="B182" s="226"/>
      <c r="C182" s="47" t="s">
        <v>73</v>
      </c>
      <c r="D182" s="48" t="s">
        <v>74</v>
      </c>
      <c r="E182" s="198">
        <f t="shared" ref="E182:G182" si="70">SUM(E183:E186)</f>
        <v>0</v>
      </c>
      <c r="F182" s="171">
        <f t="shared" si="70"/>
        <v>0</v>
      </c>
      <c r="G182" s="131">
        <f t="shared" si="70"/>
        <v>0</v>
      </c>
    </row>
    <row r="183" spans="1:7" x14ac:dyDescent="0.25">
      <c r="A183" s="52"/>
      <c r="B183" s="229"/>
      <c r="C183" s="52" t="s">
        <v>97</v>
      </c>
      <c r="D183" s="53" t="s">
        <v>168</v>
      </c>
      <c r="E183" s="40">
        <v>0</v>
      </c>
      <c r="F183" s="118">
        <v>0</v>
      </c>
      <c r="G183" s="112">
        <v>0</v>
      </c>
    </row>
    <row r="184" spans="1:7" x14ac:dyDescent="0.25">
      <c r="A184" s="52"/>
      <c r="B184" s="229"/>
      <c r="C184" s="52" t="s">
        <v>97</v>
      </c>
      <c r="D184" s="53" t="s">
        <v>169</v>
      </c>
      <c r="E184" s="40">
        <v>0</v>
      </c>
      <c r="F184" s="118">
        <v>0</v>
      </c>
      <c r="G184" s="112">
        <v>0</v>
      </c>
    </row>
    <row r="185" spans="1:7" x14ac:dyDescent="0.25">
      <c r="A185" s="52"/>
      <c r="B185" s="229"/>
      <c r="C185" s="52" t="s">
        <v>99</v>
      </c>
      <c r="D185" s="53" t="s">
        <v>170</v>
      </c>
      <c r="E185" s="40">
        <v>0</v>
      </c>
      <c r="F185" s="118">
        <v>0</v>
      </c>
      <c r="G185" s="112">
        <v>0</v>
      </c>
    </row>
    <row r="186" spans="1:7" x14ac:dyDescent="0.25">
      <c r="A186" s="52"/>
      <c r="B186" s="229"/>
      <c r="C186" s="52" t="s">
        <v>99</v>
      </c>
      <c r="D186" s="53" t="s">
        <v>171</v>
      </c>
      <c r="E186" s="40">
        <v>0</v>
      </c>
      <c r="F186" s="118">
        <v>0</v>
      </c>
      <c r="G186" s="112">
        <v>0</v>
      </c>
    </row>
    <row r="187" spans="1:7" x14ac:dyDescent="0.25">
      <c r="A187" s="45" t="s">
        <v>17</v>
      </c>
      <c r="B187" s="225"/>
      <c r="C187" s="45" t="s">
        <v>32</v>
      </c>
      <c r="D187" s="46" t="s">
        <v>33</v>
      </c>
      <c r="E187" s="197">
        <f t="shared" ref="E187:F187" si="71">E188</f>
        <v>0</v>
      </c>
      <c r="F187" s="170">
        <f t="shared" si="71"/>
        <v>0</v>
      </c>
      <c r="G187" s="207">
        <f>G188</f>
        <v>0</v>
      </c>
    </row>
    <row r="188" spans="1:7" x14ac:dyDescent="0.25">
      <c r="A188" s="47" t="s">
        <v>17</v>
      </c>
      <c r="B188" s="226"/>
      <c r="C188" s="47" t="s">
        <v>122</v>
      </c>
      <c r="D188" s="48" t="s">
        <v>123</v>
      </c>
      <c r="E188" s="198">
        <f t="shared" ref="E188:G188" si="72">SUM(E189:E193)</f>
        <v>0</v>
      </c>
      <c r="F188" s="171">
        <f t="shared" si="72"/>
        <v>0</v>
      </c>
      <c r="G188" s="131">
        <f t="shared" si="72"/>
        <v>0</v>
      </c>
    </row>
    <row r="189" spans="1:7" x14ac:dyDescent="0.25">
      <c r="A189" s="52"/>
      <c r="B189" s="229"/>
      <c r="C189" s="52" t="s">
        <v>97</v>
      </c>
      <c r="D189" s="53" t="s">
        <v>172</v>
      </c>
      <c r="E189" s="40">
        <v>0</v>
      </c>
      <c r="F189" s="118">
        <v>0</v>
      </c>
      <c r="G189" s="112">
        <v>0</v>
      </c>
    </row>
    <row r="190" spans="1:7" x14ac:dyDescent="0.25">
      <c r="A190" s="52"/>
      <c r="B190" s="229"/>
      <c r="C190" s="52" t="s">
        <v>103</v>
      </c>
      <c r="D190" s="53" t="s">
        <v>167</v>
      </c>
      <c r="E190" s="40">
        <v>0</v>
      </c>
      <c r="F190" s="118">
        <v>0</v>
      </c>
      <c r="G190" s="112">
        <v>0</v>
      </c>
    </row>
    <row r="191" spans="1:7" x14ac:dyDescent="0.25">
      <c r="A191" s="52"/>
      <c r="B191" s="229"/>
      <c r="C191" s="52" t="s">
        <v>103</v>
      </c>
      <c r="D191" s="53" t="s">
        <v>173</v>
      </c>
      <c r="E191" s="40">
        <v>0</v>
      </c>
      <c r="F191" s="118">
        <v>0</v>
      </c>
      <c r="G191" s="112">
        <v>0</v>
      </c>
    </row>
    <row r="192" spans="1:7" x14ac:dyDescent="0.25">
      <c r="A192" s="52"/>
      <c r="B192" s="229"/>
      <c r="C192" s="52" t="s">
        <v>99</v>
      </c>
      <c r="D192" s="53" t="s">
        <v>174</v>
      </c>
      <c r="E192" s="40">
        <v>0</v>
      </c>
      <c r="F192" s="118">
        <v>0</v>
      </c>
      <c r="G192" s="112">
        <v>0</v>
      </c>
    </row>
    <row r="193" spans="1:7" x14ac:dyDescent="0.25">
      <c r="A193" s="52"/>
      <c r="B193" s="229"/>
      <c r="C193" s="52" t="s">
        <v>77</v>
      </c>
      <c r="D193" s="53" t="s">
        <v>175</v>
      </c>
      <c r="E193" s="40">
        <v>0</v>
      </c>
      <c r="F193" s="118">
        <v>0</v>
      </c>
      <c r="G193" s="112">
        <v>0</v>
      </c>
    </row>
    <row r="194" spans="1:7" x14ac:dyDescent="0.25">
      <c r="A194" s="55" t="s">
        <v>65</v>
      </c>
      <c r="B194" s="232"/>
      <c r="C194" s="55" t="s">
        <v>127</v>
      </c>
      <c r="D194" s="56" t="s">
        <v>128</v>
      </c>
      <c r="E194" s="202">
        <f t="shared" ref="E194" si="73">E195</f>
        <v>15100</v>
      </c>
      <c r="F194" s="174">
        <f>F195</f>
        <v>10100</v>
      </c>
      <c r="G194" s="211">
        <f>G195</f>
        <v>10100</v>
      </c>
    </row>
    <row r="195" spans="1:7" x14ac:dyDescent="0.25">
      <c r="A195" s="139" t="s">
        <v>68</v>
      </c>
      <c r="B195" s="230"/>
      <c r="C195" s="140" t="s">
        <v>129</v>
      </c>
      <c r="D195" s="141" t="s">
        <v>289</v>
      </c>
      <c r="E195" s="200">
        <f>E196+E202+E207+E210+E216+E221</f>
        <v>15100</v>
      </c>
      <c r="F195" s="173">
        <f t="shared" ref="F195:G195" si="74">F196+F202+F207+F210+F216+F221</f>
        <v>10100</v>
      </c>
      <c r="G195" s="142">
        <f t="shared" si="74"/>
        <v>10100</v>
      </c>
    </row>
    <row r="196" spans="1:7" x14ac:dyDescent="0.25">
      <c r="A196" s="45" t="s">
        <v>17</v>
      </c>
      <c r="B196" s="225" t="s">
        <v>71</v>
      </c>
      <c r="C196" s="45" t="s">
        <v>71</v>
      </c>
      <c r="D196" s="46" t="s">
        <v>72</v>
      </c>
      <c r="E196" s="197">
        <f t="shared" ref="E196:G200" si="75">E197</f>
        <v>4000</v>
      </c>
      <c r="F196" s="170">
        <f t="shared" si="75"/>
        <v>4000</v>
      </c>
      <c r="G196" s="207">
        <f t="shared" si="75"/>
        <v>4000</v>
      </c>
    </row>
    <row r="197" spans="1:7" x14ac:dyDescent="0.25">
      <c r="A197" s="47" t="s">
        <v>17</v>
      </c>
      <c r="B197" s="226" t="s">
        <v>85</v>
      </c>
      <c r="C197" s="47" t="s">
        <v>85</v>
      </c>
      <c r="D197" s="48" t="s">
        <v>86</v>
      </c>
      <c r="E197" s="198">
        <f t="shared" si="75"/>
        <v>4000</v>
      </c>
      <c r="F197" s="171">
        <f t="shared" si="75"/>
        <v>4000</v>
      </c>
      <c r="G197" s="131">
        <f t="shared" si="75"/>
        <v>4000</v>
      </c>
    </row>
    <row r="198" spans="1:7" x14ac:dyDescent="0.25">
      <c r="A198" s="52" t="s">
        <v>290</v>
      </c>
      <c r="B198" s="229" t="s">
        <v>467</v>
      </c>
      <c r="C198" s="52" t="s">
        <v>106</v>
      </c>
      <c r="D198" s="53" t="s">
        <v>293</v>
      </c>
      <c r="E198" s="40">
        <v>4000</v>
      </c>
      <c r="F198" s="118">
        <v>4000</v>
      </c>
      <c r="G198" s="209">
        <v>4000</v>
      </c>
    </row>
    <row r="199" spans="1:7" x14ac:dyDescent="0.25">
      <c r="A199" s="45" t="s">
        <v>17</v>
      </c>
      <c r="B199" s="225"/>
      <c r="C199" s="45" t="s">
        <v>71</v>
      </c>
      <c r="D199" s="46" t="s">
        <v>72</v>
      </c>
      <c r="E199" s="197">
        <f t="shared" si="75"/>
        <v>0</v>
      </c>
      <c r="F199" s="170">
        <f t="shared" si="75"/>
        <v>0</v>
      </c>
      <c r="G199" s="207">
        <f t="shared" si="75"/>
        <v>0</v>
      </c>
    </row>
    <row r="200" spans="1:7" x14ac:dyDescent="0.25">
      <c r="A200" s="47" t="s">
        <v>17</v>
      </c>
      <c r="B200" s="226"/>
      <c r="C200" s="47" t="s">
        <v>151</v>
      </c>
      <c r="D200" s="48" t="s">
        <v>291</v>
      </c>
      <c r="E200" s="198">
        <f t="shared" si="75"/>
        <v>0</v>
      </c>
      <c r="F200" s="171">
        <f t="shared" si="75"/>
        <v>0</v>
      </c>
      <c r="G200" s="131">
        <f t="shared" si="75"/>
        <v>0</v>
      </c>
    </row>
    <row r="201" spans="1:7" x14ac:dyDescent="0.25">
      <c r="A201" s="52" t="s">
        <v>292</v>
      </c>
      <c r="B201" s="229"/>
      <c r="C201" s="52">
        <v>422</v>
      </c>
      <c r="D201" s="53" t="s">
        <v>157</v>
      </c>
      <c r="E201" s="40">
        <v>0</v>
      </c>
      <c r="F201" s="118">
        <v>0</v>
      </c>
      <c r="G201" s="209">
        <v>0</v>
      </c>
    </row>
    <row r="202" spans="1:7" x14ac:dyDescent="0.25">
      <c r="A202" s="45" t="s">
        <v>17</v>
      </c>
      <c r="B202" s="225" t="s">
        <v>25</v>
      </c>
      <c r="C202" s="45" t="s">
        <v>18</v>
      </c>
      <c r="D202" s="46" t="s">
        <v>19</v>
      </c>
      <c r="E202" s="197">
        <f t="shared" ref="E202:F202" si="76">E203</f>
        <v>6500</v>
      </c>
      <c r="F202" s="170">
        <f t="shared" si="76"/>
        <v>1500</v>
      </c>
      <c r="G202" s="207">
        <f>G203</f>
        <v>1500</v>
      </c>
    </row>
    <row r="203" spans="1:7" x14ac:dyDescent="0.25">
      <c r="A203" s="47" t="s">
        <v>17</v>
      </c>
      <c r="B203" s="226" t="s">
        <v>373</v>
      </c>
      <c r="C203" s="47" t="s">
        <v>20</v>
      </c>
      <c r="D203" s="48" t="s">
        <v>21</v>
      </c>
      <c r="E203" s="198">
        <f t="shared" ref="E203:G203" si="77">SUM(E204:E206)</f>
        <v>6500</v>
      </c>
      <c r="F203" s="171">
        <f t="shared" si="77"/>
        <v>1500</v>
      </c>
      <c r="G203" s="131">
        <f t="shared" si="77"/>
        <v>1500</v>
      </c>
    </row>
    <row r="204" spans="1:7" x14ac:dyDescent="0.25">
      <c r="A204" s="52" t="s">
        <v>295</v>
      </c>
      <c r="B204" s="229" t="s">
        <v>468</v>
      </c>
      <c r="C204" s="52" t="s">
        <v>106</v>
      </c>
      <c r="D204" s="53" t="s">
        <v>294</v>
      </c>
      <c r="E204" s="40">
        <v>5000</v>
      </c>
      <c r="F204" s="118">
        <v>0</v>
      </c>
      <c r="G204" s="112">
        <v>0</v>
      </c>
    </row>
    <row r="205" spans="1:7" x14ac:dyDescent="0.25">
      <c r="A205" s="52" t="s">
        <v>296</v>
      </c>
      <c r="B205" s="229" t="s">
        <v>469</v>
      </c>
      <c r="C205" s="52" t="s">
        <v>106</v>
      </c>
      <c r="D205" s="53" t="s">
        <v>107</v>
      </c>
      <c r="E205" s="40">
        <v>1400</v>
      </c>
      <c r="F205" s="118">
        <v>1400</v>
      </c>
      <c r="G205" s="112">
        <v>1400</v>
      </c>
    </row>
    <row r="206" spans="1:7" x14ac:dyDescent="0.25">
      <c r="A206" s="52" t="s">
        <v>298</v>
      </c>
      <c r="B206" s="229" t="s">
        <v>470</v>
      </c>
      <c r="C206" s="52" t="s">
        <v>131</v>
      </c>
      <c r="D206" s="53" t="s">
        <v>132</v>
      </c>
      <c r="E206" s="40">
        <v>100</v>
      </c>
      <c r="F206" s="118">
        <v>100</v>
      </c>
      <c r="G206" s="112">
        <v>100</v>
      </c>
    </row>
    <row r="207" spans="1:7" x14ac:dyDescent="0.25">
      <c r="A207" s="45" t="s">
        <v>17</v>
      </c>
      <c r="B207" s="225"/>
      <c r="C207" s="45" t="s">
        <v>25</v>
      </c>
      <c r="D207" s="46" t="s">
        <v>336</v>
      </c>
      <c r="E207" s="197">
        <f t="shared" ref="E207:F207" si="78">E208</f>
        <v>0</v>
      </c>
      <c r="F207" s="170">
        <f t="shared" si="78"/>
        <v>0</v>
      </c>
      <c r="G207" s="207">
        <f>G208</f>
        <v>0</v>
      </c>
    </row>
    <row r="208" spans="1:7" x14ac:dyDescent="0.25">
      <c r="A208" s="47" t="s">
        <v>17</v>
      </c>
      <c r="B208" s="226"/>
      <c r="C208" s="47" t="s">
        <v>27</v>
      </c>
      <c r="D208" s="47" t="s">
        <v>30</v>
      </c>
      <c r="E208" s="198">
        <f t="shared" ref="E208:G208" si="79">SUM(E209:E209)</f>
        <v>0</v>
      </c>
      <c r="F208" s="171">
        <f t="shared" si="79"/>
        <v>0</v>
      </c>
      <c r="G208" s="131">
        <f t="shared" si="79"/>
        <v>0</v>
      </c>
    </row>
    <row r="209" spans="1:7" x14ac:dyDescent="0.25">
      <c r="A209" s="52" t="s">
        <v>299</v>
      </c>
      <c r="B209" s="229"/>
      <c r="C209" s="52" t="s">
        <v>106</v>
      </c>
      <c r="D209" s="53" t="s">
        <v>294</v>
      </c>
      <c r="E209" s="40">
        <v>0</v>
      </c>
      <c r="F209" s="118">
        <v>0</v>
      </c>
      <c r="G209" s="112">
        <v>0</v>
      </c>
    </row>
    <row r="210" spans="1:7" x14ac:dyDescent="0.25">
      <c r="A210" s="45" t="s">
        <v>17</v>
      </c>
      <c r="B210" s="225" t="s">
        <v>45</v>
      </c>
      <c r="C210" s="45" t="s">
        <v>32</v>
      </c>
      <c r="D210" s="46" t="s">
        <v>33</v>
      </c>
      <c r="E210" s="197">
        <f>E211</f>
        <v>2000</v>
      </c>
      <c r="F210" s="170">
        <f t="shared" ref="F210:G211" si="80">F211</f>
        <v>2000</v>
      </c>
      <c r="G210" s="207">
        <f t="shared" si="80"/>
        <v>2000</v>
      </c>
    </row>
    <row r="211" spans="1:7" x14ac:dyDescent="0.25">
      <c r="A211" s="47" t="s">
        <v>17</v>
      </c>
      <c r="B211" s="226" t="s">
        <v>379</v>
      </c>
      <c r="C211" s="47" t="s">
        <v>34</v>
      </c>
      <c r="D211" s="48" t="s">
        <v>35</v>
      </c>
      <c r="E211" s="198">
        <f>E212</f>
        <v>2000</v>
      </c>
      <c r="F211" s="171">
        <f t="shared" si="80"/>
        <v>2000</v>
      </c>
      <c r="G211" s="208">
        <f t="shared" si="80"/>
        <v>2000</v>
      </c>
    </row>
    <row r="212" spans="1:7" x14ac:dyDescent="0.25">
      <c r="A212" s="49" t="s">
        <v>17</v>
      </c>
      <c r="B212" s="227"/>
      <c r="C212" s="49" t="s">
        <v>36</v>
      </c>
      <c r="D212" s="50" t="s">
        <v>37</v>
      </c>
      <c r="E212" s="199">
        <f>SUM(E213:E215)</f>
        <v>2000</v>
      </c>
      <c r="F212" s="172">
        <f t="shared" ref="F212:G212" si="81">SUM(F213:F215)</f>
        <v>2000</v>
      </c>
      <c r="G212" s="132">
        <f t="shared" si="81"/>
        <v>2000</v>
      </c>
    </row>
    <row r="213" spans="1:7" x14ac:dyDescent="0.25">
      <c r="A213" s="32" t="s">
        <v>300</v>
      </c>
      <c r="B213" s="228" t="s">
        <v>471</v>
      </c>
      <c r="C213" s="32">
        <v>422</v>
      </c>
      <c r="D213" s="51" t="s">
        <v>107</v>
      </c>
      <c r="E213" s="39">
        <v>500</v>
      </c>
      <c r="F213" s="118">
        <v>500</v>
      </c>
      <c r="G213" s="124">
        <v>500</v>
      </c>
    </row>
    <row r="214" spans="1:7" x14ac:dyDescent="0.25">
      <c r="A214" s="32" t="s">
        <v>303</v>
      </c>
      <c r="B214" s="228"/>
      <c r="C214" s="32">
        <v>422</v>
      </c>
      <c r="D214" s="51" t="s">
        <v>294</v>
      </c>
      <c r="E214" s="39">
        <v>0</v>
      </c>
      <c r="F214" s="118">
        <f t="shared" ref="F214" si="82">E214*102%</f>
        <v>0</v>
      </c>
      <c r="G214" s="124">
        <v>0</v>
      </c>
    </row>
    <row r="215" spans="1:7" x14ac:dyDescent="0.25">
      <c r="A215" s="32" t="s">
        <v>301</v>
      </c>
      <c r="B215" s="228" t="s">
        <v>472</v>
      </c>
      <c r="C215" s="32">
        <v>424</v>
      </c>
      <c r="D215" s="51" t="s">
        <v>133</v>
      </c>
      <c r="E215" s="39">
        <v>1500</v>
      </c>
      <c r="F215" s="118">
        <v>1500</v>
      </c>
      <c r="G215" s="124">
        <v>1500</v>
      </c>
    </row>
    <row r="216" spans="1:7" x14ac:dyDescent="0.25">
      <c r="A216" s="45" t="s">
        <v>17</v>
      </c>
      <c r="B216" s="225" t="s">
        <v>53</v>
      </c>
      <c r="C216" s="45" t="s">
        <v>45</v>
      </c>
      <c r="D216" s="46" t="s">
        <v>46</v>
      </c>
      <c r="E216" s="197">
        <f t="shared" ref="E216:G217" si="83">E217</f>
        <v>2500</v>
      </c>
      <c r="F216" s="170">
        <f t="shared" si="83"/>
        <v>2500</v>
      </c>
      <c r="G216" s="207">
        <f t="shared" si="83"/>
        <v>2500</v>
      </c>
    </row>
    <row r="217" spans="1:7" x14ac:dyDescent="0.25">
      <c r="A217" s="47" t="s">
        <v>17</v>
      </c>
      <c r="B217" s="226" t="s">
        <v>388</v>
      </c>
      <c r="C217" s="47" t="s">
        <v>47</v>
      </c>
      <c r="D217" s="48" t="s">
        <v>48</v>
      </c>
      <c r="E217" s="198">
        <f t="shared" si="83"/>
        <v>2500</v>
      </c>
      <c r="F217" s="171">
        <f t="shared" si="83"/>
        <v>2500</v>
      </c>
      <c r="G217" s="208">
        <f t="shared" si="83"/>
        <v>2500</v>
      </c>
    </row>
    <row r="218" spans="1:7" x14ac:dyDescent="0.25">
      <c r="A218" s="49" t="s">
        <v>17</v>
      </c>
      <c r="B218" s="227"/>
      <c r="C218" s="49" t="s">
        <v>49</v>
      </c>
      <c r="D218" s="50" t="s">
        <v>50</v>
      </c>
      <c r="E218" s="199">
        <f t="shared" ref="E218:G218" si="84">E219+E220</f>
        <v>2500</v>
      </c>
      <c r="F218" s="172">
        <f t="shared" si="84"/>
        <v>2500</v>
      </c>
      <c r="G218" s="132">
        <f t="shared" si="84"/>
        <v>2500</v>
      </c>
    </row>
    <row r="219" spans="1:7" x14ac:dyDescent="0.25">
      <c r="A219" s="32" t="s">
        <v>302</v>
      </c>
      <c r="B219" s="228" t="s">
        <v>473</v>
      </c>
      <c r="C219" s="32" t="s">
        <v>106</v>
      </c>
      <c r="D219" s="51" t="s">
        <v>107</v>
      </c>
      <c r="E219" s="39">
        <v>500</v>
      </c>
      <c r="F219" s="118">
        <v>500</v>
      </c>
      <c r="G219" s="209">
        <v>500</v>
      </c>
    </row>
    <row r="220" spans="1:7" x14ac:dyDescent="0.25">
      <c r="A220" s="32" t="s">
        <v>305</v>
      </c>
      <c r="B220" s="228" t="s">
        <v>474</v>
      </c>
      <c r="C220" s="32">
        <v>422</v>
      </c>
      <c r="D220" s="51" t="s">
        <v>293</v>
      </c>
      <c r="E220" s="39">
        <v>2000</v>
      </c>
      <c r="F220" s="118">
        <v>2000</v>
      </c>
      <c r="G220" s="209">
        <v>2000</v>
      </c>
    </row>
    <row r="221" spans="1:7" x14ac:dyDescent="0.25">
      <c r="A221" s="45" t="s">
        <v>17</v>
      </c>
      <c r="B221" s="225" t="s">
        <v>374</v>
      </c>
      <c r="C221" s="45" t="s">
        <v>53</v>
      </c>
      <c r="D221" s="46" t="s">
        <v>306</v>
      </c>
      <c r="E221" s="197">
        <f t="shared" ref="E221:G222" si="85">E222</f>
        <v>100</v>
      </c>
      <c r="F221" s="170">
        <f t="shared" si="85"/>
        <v>100</v>
      </c>
      <c r="G221" s="207">
        <f t="shared" si="85"/>
        <v>100</v>
      </c>
    </row>
    <row r="222" spans="1:7" x14ac:dyDescent="0.25">
      <c r="A222" s="47" t="s">
        <v>17</v>
      </c>
      <c r="B222" s="226" t="s">
        <v>391</v>
      </c>
      <c r="C222" s="47" t="s">
        <v>55</v>
      </c>
      <c r="D222" s="47" t="s">
        <v>308</v>
      </c>
      <c r="E222" s="198">
        <f t="shared" si="85"/>
        <v>100</v>
      </c>
      <c r="F222" s="171">
        <f t="shared" si="85"/>
        <v>100</v>
      </c>
      <c r="G222" s="131">
        <f t="shared" si="85"/>
        <v>100</v>
      </c>
    </row>
    <row r="223" spans="1:7" x14ac:dyDescent="0.25">
      <c r="A223" s="32" t="s">
        <v>307</v>
      </c>
      <c r="B223" s="228" t="s">
        <v>475</v>
      </c>
      <c r="C223" s="32">
        <v>422</v>
      </c>
      <c r="D223" s="51" t="s">
        <v>363</v>
      </c>
      <c r="E223" s="39">
        <v>100</v>
      </c>
      <c r="F223" s="118">
        <v>100</v>
      </c>
      <c r="G223" s="209">
        <v>100</v>
      </c>
    </row>
    <row r="224" spans="1:7" x14ac:dyDescent="0.25">
      <c r="A224" s="55" t="s">
        <v>65</v>
      </c>
      <c r="B224" s="232"/>
      <c r="C224" s="55" t="s">
        <v>134</v>
      </c>
      <c r="D224" s="56" t="s">
        <v>135</v>
      </c>
      <c r="E224" s="202">
        <f>E225</f>
        <v>15000</v>
      </c>
      <c r="F224" s="174">
        <f t="shared" ref="F224:G225" si="86">F225</f>
        <v>8350</v>
      </c>
      <c r="G224" s="211">
        <f t="shared" si="86"/>
        <v>8350</v>
      </c>
    </row>
    <row r="225" spans="1:7" x14ac:dyDescent="0.25">
      <c r="A225" s="139" t="s">
        <v>68</v>
      </c>
      <c r="B225" s="230"/>
      <c r="C225" s="140" t="s">
        <v>136</v>
      </c>
      <c r="D225" s="141" t="s">
        <v>135</v>
      </c>
      <c r="E225" s="200">
        <f>E226</f>
        <v>15000</v>
      </c>
      <c r="F225" s="173">
        <f t="shared" si="86"/>
        <v>8350</v>
      </c>
      <c r="G225" s="142">
        <f t="shared" si="86"/>
        <v>8350</v>
      </c>
    </row>
    <row r="226" spans="1:7" x14ac:dyDescent="0.25">
      <c r="A226" s="45" t="s">
        <v>17</v>
      </c>
      <c r="B226" s="225"/>
      <c r="C226" s="45" t="s">
        <v>71</v>
      </c>
      <c r="D226" s="46" t="s">
        <v>72</v>
      </c>
      <c r="E226" s="197">
        <f>E227+E232</f>
        <v>15000</v>
      </c>
      <c r="F226" s="170">
        <f>F227+F232</f>
        <v>8350</v>
      </c>
      <c r="G226" s="207">
        <f>G227+G232</f>
        <v>8350</v>
      </c>
    </row>
    <row r="227" spans="1:7" x14ac:dyDescent="0.25">
      <c r="A227" s="47" t="s">
        <v>17</v>
      </c>
      <c r="B227" s="226"/>
      <c r="C227" s="47" t="s">
        <v>85</v>
      </c>
      <c r="D227" s="48" t="s">
        <v>86</v>
      </c>
      <c r="E227" s="198">
        <f>SUM(E228:E231)</f>
        <v>15000</v>
      </c>
      <c r="F227" s="171">
        <f t="shared" ref="F227:G227" si="87">SUM(F228:F231)</f>
        <v>8350</v>
      </c>
      <c r="G227" s="131">
        <f t="shared" si="87"/>
        <v>8350</v>
      </c>
    </row>
    <row r="228" spans="1:7" x14ac:dyDescent="0.25">
      <c r="A228" s="52" t="s">
        <v>309</v>
      </c>
      <c r="B228" s="229" t="s">
        <v>478</v>
      </c>
      <c r="C228" s="52" t="s">
        <v>81</v>
      </c>
      <c r="D228" s="53" t="s">
        <v>137</v>
      </c>
      <c r="E228" s="40">
        <v>1000</v>
      </c>
      <c r="F228" s="118">
        <v>1000</v>
      </c>
      <c r="G228" s="209">
        <v>1000</v>
      </c>
    </row>
    <row r="229" spans="1:7" x14ac:dyDescent="0.25">
      <c r="A229" s="52" t="s">
        <v>310</v>
      </c>
      <c r="B229" s="229" t="s">
        <v>479</v>
      </c>
      <c r="C229" s="52" t="s">
        <v>81</v>
      </c>
      <c r="D229" s="53" t="s">
        <v>139</v>
      </c>
      <c r="E229" s="40">
        <v>12000</v>
      </c>
      <c r="F229" s="118">
        <v>5350</v>
      </c>
      <c r="G229" s="209">
        <v>5350</v>
      </c>
    </row>
    <row r="230" spans="1:7" x14ac:dyDescent="0.25">
      <c r="A230" s="52" t="s">
        <v>312</v>
      </c>
      <c r="B230" s="229" t="s">
        <v>476</v>
      </c>
      <c r="C230" s="52">
        <v>323</v>
      </c>
      <c r="D230" s="53" t="s">
        <v>311</v>
      </c>
      <c r="E230" s="40">
        <v>1000</v>
      </c>
      <c r="F230" s="118">
        <v>1000</v>
      </c>
      <c r="G230" s="209">
        <v>1000</v>
      </c>
    </row>
    <row r="231" spans="1:7" x14ac:dyDescent="0.25">
      <c r="A231" s="52" t="s">
        <v>364</v>
      </c>
      <c r="B231" s="229" t="s">
        <v>477</v>
      </c>
      <c r="C231" s="52">
        <v>323</v>
      </c>
      <c r="D231" s="53" t="s">
        <v>138</v>
      </c>
      <c r="E231" s="40">
        <v>1000</v>
      </c>
      <c r="F231" s="118">
        <v>1000</v>
      </c>
      <c r="G231" s="209">
        <v>1000</v>
      </c>
    </row>
    <row r="232" spans="1:7" x14ac:dyDescent="0.25">
      <c r="A232" s="47" t="s">
        <v>17</v>
      </c>
      <c r="B232" s="226"/>
      <c r="C232" s="47" t="s">
        <v>151</v>
      </c>
      <c r="D232" s="48" t="s">
        <v>291</v>
      </c>
      <c r="E232" s="198">
        <f t="shared" ref="E232:G232" si="88">SUM(E233:E235)</f>
        <v>0</v>
      </c>
      <c r="F232" s="171">
        <f t="shared" si="88"/>
        <v>0</v>
      </c>
      <c r="G232" s="131">
        <f t="shared" si="88"/>
        <v>0</v>
      </c>
    </row>
    <row r="233" spans="1:7" x14ac:dyDescent="0.25">
      <c r="A233" s="32" t="s">
        <v>313</v>
      </c>
      <c r="B233" s="228"/>
      <c r="C233" s="32" t="s">
        <v>81</v>
      </c>
      <c r="D233" s="51" t="s">
        <v>139</v>
      </c>
      <c r="E233" s="39">
        <v>0</v>
      </c>
      <c r="F233" s="118">
        <v>0</v>
      </c>
      <c r="G233" s="209">
        <v>0</v>
      </c>
    </row>
    <row r="234" spans="1:7" x14ac:dyDescent="0.25">
      <c r="A234" s="11" t="s">
        <v>314</v>
      </c>
      <c r="B234" s="228"/>
      <c r="C234" s="11">
        <v>323</v>
      </c>
      <c r="D234" s="20" t="s">
        <v>138</v>
      </c>
      <c r="E234" s="39">
        <v>0</v>
      </c>
      <c r="F234" s="118">
        <f t="shared" ref="F234:F235" si="89">E234*102%</f>
        <v>0</v>
      </c>
      <c r="G234" s="124">
        <v>0</v>
      </c>
    </row>
    <row r="235" spans="1:7" x14ac:dyDescent="0.25">
      <c r="A235" s="11" t="s">
        <v>315</v>
      </c>
      <c r="B235" s="228"/>
      <c r="C235" s="11">
        <v>323</v>
      </c>
      <c r="D235" s="20" t="s">
        <v>311</v>
      </c>
      <c r="E235" s="39">
        <v>0</v>
      </c>
      <c r="F235" s="118">
        <f t="shared" si="89"/>
        <v>0</v>
      </c>
      <c r="G235" s="124">
        <v>0</v>
      </c>
    </row>
    <row r="236" spans="1:7" x14ac:dyDescent="0.25">
      <c r="A236" s="11"/>
      <c r="B236" s="228"/>
      <c r="C236" s="11"/>
      <c r="D236" s="20"/>
      <c r="E236" s="39"/>
      <c r="F236" s="117"/>
      <c r="G236" s="124"/>
    </row>
  </sheetData>
  <pageMargins left="0.19685039370078741" right="0.19685039370078741" top="0.39370078740157483" bottom="0.43307086614173229" header="0.39370078740157483" footer="0.39370078740157483"/>
  <pageSetup paperSize="9" scale="65" fitToHeight="0" orientation="portrait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B4E64C075144A97774078E840ADA8" ma:contentTypeVersion="16" ma:contentTypeDescription="Create a new document." ma:contentTypeScope="" ma:versionID="b9e0eb4dba6ba57c69859c718a2c0fe1">
  <xsd:schema xmlns:xsd="http://www.w3.org/2001/XMLSchema" xmlns:xs="http://www.w3.org/2001/XMLSchema" xmlns:p="http://schemas.microsoft.com/office/2006/metadata/properties" xmlns:ns2="6d61b630-1d91-40ab-8e9b-8e9455b049fe" xmlns:ns3="8f68a5de-f7da-44ea-a0a6-768bc904f3ae" targetNamespace="http://schemas.microsoft.com/office/2006/metadata/properties" ma:root="true" ma:fieldsID="b842687a9f330d074714c3e2cf99a52a" ns2:_="" ns3:_="">
    <xsd:import namespace="6d61b630-1d91-40ab-8e9b-8e9455b049fe"/>
    <xsd:import namespace="8f68a5de-f7da-44ea-a0a6-768bc904f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51bc6-9626-49bd-b247-48a84ca0b00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90B5FE-4591-41DA-9349-46A075EF0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A5FD5-9E23-400D-960A-43E5F03A013A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8f68a5de-f7da-44ea-a0a6-768bc904f3ae"/>
    <ds:schemaRef ds:uri="6d61b630-1d91-40ab-8e9b-8e9455b049f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21708A9-61E6-4AD9-A22A-F91D7036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1b630-1d91-40ab-8e9b-8e9455b049fe"/>
    <ds:schemaRef ds:uri="8f68a5de-f7da-44ea-a0a6-768bc904f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Prihodi-Grad 2025.-Grad 2025 ŠO</vt:lpstr>
      <vt:lpstr>Rashodi-Grad 2025. ŠO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2024-12-19T11:13:10Z</cp:lastPrinted>
  <dcterms:created xsi:type="dcterms:W3CDTF">2023-04-20T08:20:33Z</dcterms:created>
  <dcterms:modified xsi:type="dcterms:W3CDTF">2025-01-03T11:04:53Z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0x01010056BB4E64C075144A97774078E840ADA8</vt:lpwstr>
  </property>
</Properties>
</file>