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šnja\Desktop\"/>
    </mc:Choice>
  </mc:AlternateContent>
  <bookViews>
    <workbookView xWindow="0" yWindow="0" windowWidth="28800" windowHeight="12375"/>
  </bookViews>
  <sheets>
    <sheet name="Prihodi (usvojeno u Gradu)" sheetId="4" r:id="rId1"/>
    <sheet name="Rashodi (usvojeno u Gradu)" sheetId="5" r:id="rId2"/>
    <sheet name="rekapitulacija(usvojeno u Gradu" sheetId="6" r:id="rId3"/>
  </sheets>
  <calcPr calcId="162913"/>
</workbook>
</file>

<file path=xl/calcChain.xml><?xml version="1.0" encoding="utf-8"?>
<calcChain xmlns="http://schemas.openxmlformats.org/spreadsheetml/2006/main">
  <c r="G139" i="4" l="1"/>
  <c r="V44" i="6" l="1"/>
  <c r="V46" i="6" s="1"/>
  <c r="B16" i="6" l="1"/>
  <c r="C16" i="6"/>
  <c r="F21" i="4" l="1"/>
  <c r="E21" i="4"/>
  <c r="G24" i="4"/>
  <c r="E199" i="4"/>
  <c r="E30" i="4"/>
  <c r="F30" i="4"/>
  <c r="G42" i="4"/>
  <c r="G41" i="4"/>
  <c r="G40" i="4"/>
  <c r="G39" i="4"/>
  <c r="G32" i="4"/>
  <c r="G33" i="4"/>
  <c r="G34" i="4"/>
  <c r="G35" i="4"/>
  <c r="G36" i="4"/>
  <c r="G37" i="4"/>
  <c r="G38" i="4"/>
  <c r="F97" i="4"/>
  <c r="F96" i="4" s="1"/>
  <c r="E97" i="4"/>
  <c r="E96" i="4" s="1"/>
  <c r="G98" i="4"/>
  <c r="G97" i="4" s="1"/>
  <c r="G96" i="4" s="1"/>
  <c r="G172" i="4"/>
  <c r="G154" i="4"/>
  <c r="G153" i="4"/>
  <c r="F152" i="4"/>
  <c r="E152" i="4"/>
  <c r="G152" i="4" l="1"/>
  <c r="F133" i="4"/>
  <c r="E133" i="4"/>
  <c r="E126" i="4"/>
  <c r="G138" i="4"/>
  <c r="G137" i="4"/>
  <c r="G136" i="4"/>
  <c r="G135" i="4"/>
  <c r="G134" i="4"/>
  <c r="F52" i="4"/>
  <c r="F51" i="4" s="1"/>
  <c r="F50" i="4" s="1"/>
  <c r="F49" i="4" s="1"/>
  <c r="F48" i="4" s="1"/>
  <c r="E52" i="4"/>
  <c r="E51" i="4" s="1"/>
  <c r="E50" i="4" s="1"/>
  <c r="E49" i="4" s="1"/>
  <c r="E48" i="4" s="1"/>
  <c r="G56" i="4"/>
  <c r="G25" i="4"/>
  <c r="U44" i="6"/>
  <c r="U46" i="6" s="1"/>
  <c r="O40" i="6"/>
  <c r="O43" i="6" s="1"/>
  <c r="N40" i="6"/>
  <c r="N42" i="6" s="1"/>
  <c r="M40" i="6"/>
  <c r="M43" i="6" s="1"/>
  <c r="L40" i="6"/>
  <c r="L42" i="6" s="1"/>
  <c r="K40" i="6"/>
  <c r="K43" i="6" s="1"/>
  <c r="J40" i="6"/>
  <c r="J42" i="6" s="1"/>
  <c r="I40" i="6"/>
  <c r="I43" i="6" s="1"/>
  <c r="H40" i="6"/>
  <c r="H42" i="6" s="1"/>
  <c r="G40" i="6"/>
  <c r="G43" i="6" s="1"/>
  <c r="F40" i="6"/>
  <c r="F42" i="6" s="1"/>
  <c r="Q19" i="6"/>
  <c r="Q22" i="6" s="1"/>
  <c r="P19" i="6"/>
  <c r="P21" i="6" s="1"/>
  <c r="O19" i="6"/>
  <c r="O22" i="6" s="1"/>
  <c r="N19" i="6"/>
  <c r="N21" i="6" s="1"/>
  <c r="M19" i="6"/>
  <c r="M22" i="6" s="1"/>
  <c r="L19" i="6"/>
  <c r="L21" i="6" s="1"/>
  <c r="K19" i="6"/>
  <c r="K22" i="6" s="1"/>
  <c r="J19" i="6"/>
  <c r="J21" i="6" s="1"/>
  <c r="I19" i="6"/>
  <c r="I22" i="6" s="1"/>
  <c r="H19" i="6"/>
  <c r="H21" i="6" s="1"/>
  <c r="G19" i="6"/>
  <c r="G22" i="6" s="1"/>
  <c r="F19" i="6"/>
  <c r="F21" i="6" s="1"/>
  <c r="G348" i="5"/>
  <c r="F280" i="5"/>
  <c r="G283" i="5"/>
  <c r="G282" i="5" s="1"/>
  <c r="F282" i="5"/>
  <c r="E282" i="5"/>
  <c r="G281" i="5"/>
  <c r="G280" i="5" s="1"/>
  <c r="E280" i="5"/>
  <c r="G279" i="5"/>
  <c r="G278" i="5"/>
  <c r="F277" i="5"/>
  <c r="E277" i="5"/>
  <c r="G276" i="5"/>
  <c r="G275" i="5" s="1"/>
  <c r="F275" i="5"/>
  <c r="E275" i="5"/>
  <c r="F243" i="5"/>
  <c r="E243" i="5"/>
  <c r="E242" i="5" s="1"/>
  <c r="G245" i="5"/>
  <c r="G244" i="5"/>
  <c r="F242" i="5"/>
  <c r="F77" i="5"/>
  <c r="E77" i="5"/>
  <c r="E76" i="5" s="1"/>
  <c r="G78" i="5"/>
  <c r="G77" i="5" s="1"/>
  <c r="F389" i="5"/>
  <c r="E389" i="5"/>
  <c r="G388" i="5"/>
  <c r="G387" i="5"/>
  <c r="G385" i="5"/>
  <c r="G384" i="5" s="1"/>
  <c r="F384" i="5"/>
  <c r="E384" i="5"/>
  <c r="G383" i="5"/>
  <c r="G382" i="5"/>
  <c r="G381" i="5"/>
  <c r="F380" i="5"/>
  <c r="E380" i="5"/>
  <c r="G377" i="5"/>
  <c r="G376" i="5"/>
  <c r="F375" i="5"/>
  <c r="F374" i="5" s="1"/>
  <c r="F373" i="5" s="1"/>
  <c r="E375" i="5"/>
  <c r="E374" i="5" s="1"/>
  <c r="E373" i="5" s="1"/>
  <c r="G369" i="5"/>
  <c r="G368" i="5" s="1"/>
  <c r="G367" i="5" s="1"/>
  <c r="G366" i="5" s="1"/>
  <c r="G365" i="5" s="1"/>
  <c r="F368" i="5"/>
  <c r="F367" i="5" s="1"/>
  <c r="F366" i="5" s="1"/>
  <c r="F365" i="5" s="1"/>
  <c r="E368" i="5"/>
  <c r="E367" i="5" s="1"/>
  <c r="E366" i="5" s="1"/>
  <c r="E365" i="5" s="1"/>
  <c r="G364" i="5"/>
  <c r="G363" i="5"/>
  <c r="F362" i="5"/>
  <c r="F361" i="5" s="1"/>
  <c r="F360" i="5" s="1"/>
  <c r="F359" i="5" s="1"/>
  <c r="F358" i="5" s="1"/>
  <c r="E362" i="5"/>
  <c r="E361" i="5" s="1"/>
  <c r="E360" i="5" s="1"/>
  <c r="E359" i="5" s="1"/>
  <c r="E358" i="5" s="1"/>
  <c r="G357" i="5"/>
  <c r="G356" i="5" s="1"/>
  <c r="F356" i="5"/>
  <c r="E356" i="5"/>
  <c r="G355" i="5"/>
  <c r="G354" i="5"/>
  <c r="F353" i="5"/>
  <c r="F352" i="5" s="1"/>
  <c r="F351" i="5" s="1"/>
  <c r="F350" i="5" s="1"/>
  <c r="F349" i="5" s="1"/>
  <c r="E353" i="5"/>
  <c r="E352" i="5" s="1"/>
  <c r="E351" i="5" s="1"/>
  <c r="E350" i="5" s="1"/>
  <c r="E349" i="5" s="1"/>
  <c r="G347" i="5"/>
  <c r="G346" i="5" s="1"/>
  <c r="G345" i="5" s="1"/>
  <c r="G344" i="5" s="1"/>
  <c r="F347" i="5"/>
  <c r="F346" i="5" s="1"/>
  <c r="F345" i="5" s="1"/>
  <c r="F344" i="5" s="1"/>
  <c r="E347" i="5"/>
  <c r="E346" i="5" s="1"/>
  <c r="E345" i="5" s="1"/>
  <c r="E344" i="5" s="1"/>
  <c r="G343" i="5"/>
  <c r="G342" i="5" s="1"/>
  <c r="F342" i="5"/>
  <c r="E342" i="5"/>
  <c r="G341" i="5"/>
  <c r="G339" i="5" s="1"/>
  <c r="G340" i="5"/>
  <c r="F339" i="5"/>
  <c r="F338" i="5" s="1"/>
  <c r="F337" i="5" s="1"/>
  <c r="F336" i="5" s="1"/>
  <c r="E339" i="5"/>
  <c r="E338" i="5" s="1"/>
  <c r="E337" i="5" s="1"/>
  <c r="E336" i="5" s="1"/>
  <c r="G335" i="5"/>
  <c r="G334" i="5" s="1"/>
  <c r="G333" i="5" s="1"/>
  <c r="G332" i="5" s="1"/>
  <c r="G331" i="5" s="1"/>
  <c r="F334" i="5"/>
  <c r="F333" i="5" s="1"/>
  <c r="F332" i="5" s="1"/>
  <c r="F331" i="5" s="1"/>
  <c r="E334" i="5"/>
  <c r="E333" i="5" s="1"/>
  <c r="E332" i="5" s="1"/>
  <c r="E331" i="5" s="1"/>
  <c r="E325" i="5" s="1"/>
  <c r="G330" i="5"/>
  <c r="G329" i="5" s="1"/>
  <c r="G328" i="5" s="1"/>
  <c r="G327" i="5" s="1"/>
  <c r="G326" i="5" s="1"/>
  <c r="F329" i="5"/>
  <c r="F328" i="5" s="1"/>
  <c r="F327" i="5" s="1"/>
  <c r="F326" i="5" s="1"/>
  <c r="E329" i="5"/>
  <c r="E328" i="5" s="1"/>
  <c r="E327" i="5" s="1"/>
  <c r="E326" i="5" s="1"/>
  <c r="G323" i="5"/>
  <c r="G322" i="5" s="1"/>
  <c r="F322" i="5"/>
  <c r="E322" i="5"/>
  <c r="G321" i="5"/>
  <c r="G320" i="5" s="1"/>
  <c r="F320" i="5"/>
  <c r="E320" i="5"/>
  <c r="G319" i="5"/>
  <c r="G318" i="5" s="1"/>
  <c r="F318" i="5"/>
  <c r="E318" i="5"/>
  <c r="G317" i="5"/>
  <c r="G316" i="5" s="1"/>
  <c r="F316" i="5"/>
  <c r="E316" i="5"/>
  <c r="G312" i="5"/>
  <c r="G311" i="5"/>
  <c r="F310" i="5"/>
  <c r="E310" i="5"/>
  <c r="G309" i="5"/>
  <c r="G308" i="5"/>
  <c r="F307" i="5"/>
  <c r="E307" i="5"/>
  <c r="E306" i="5" s="1"/>
  <c r="E305" i="5" s="1"/>
  <c r="E304" i="5" s="1"/>
  <c r="G302" i="5"/>
  <c r="G301" i="5"/>
  <c r="F300" i="5"/>
  <c r="F299" i="5" s="1"/>
  <c r="F298" i="5" s="1"/>
  <c r="E300" i="5"/>
  <c r="E299" i="5" s="1"/>
  <c r="E298" i="5" s="1"/>
  <c r="G297" i="5"/>
  <c r="G296" i="5"/>
  <c r="F295" i="5"/>
  <c r="F294" i="5" s="1"/>
  <c r="F293" i="5" s="1"/>
  <c r="F292" i="5" s="1"/>
  <c r="E295" i="5"/>
  <c r="E294" i="5" s="1"/>
  <c r="E293" i="5" s="1"/>
  <c r="E292" i="5" s="1"/>
  <c r="G291" i="5"/>
  <c r="G290" i="5"/>
  <c r="F289" i="5"/>
  <c r="F288" i="5" s="1"/>
  <c r="F287" i="5" s="1"/>
  <c r="F286" i="5" s="1"/>
  <c r="F285" i="5" s="1"/>
  <c r="E289" i="5"/>
  <c r="E288" i="5" s="1"/>
  <c r="E287" i="5" s="1"/>
  <c r="E286" i="5" s="1"/>
  <c r="E285" i="5" s="1"/>
  <c r="G272" i="5"/>
  <c r="G271" i="5" s="1"/>
  <c r="F271" i="5"/>
  <c r="E271" i="5"/>
  <c r="G270" i="5"/>
  <c r="G269" i="5" s="1"/>
  <c r="F269" i="5"/>
  <c r="E269" i="5"/>
  <c r="G268" i="5"/>
  <c r="G267" i="5" s="1"/>
  <c r="F267" i="5"/>
  <c r="E267" i="5"/>
  <c r="G266" i="5"/>
  <c r="G265" i="5"/>
  <c r="F264" i="5"/>
  <c r="E264" i="5"/>
  <c r="G263" i="5"/>
  <c r="G262" i="5" s="1"/>
  <c r="F262" i="5"/>
  <c r="E262" i="5"/>
  <c r="G258" i="5"/>
  <c r="G257" i="5" s="1"/>
  <c r="F257" i="5"/>
  <c r="E257" i="5"/>
  <c r="G256" i="5"/>
  <c r="G255" i="5"/>
  <c r="F254" i="5"/>
  <c r="E254" i="5"/>
  <c r="G253" i="5"/>
  <c r="G252" i="5"/>
  <c r="G251" i="5"/>
  <c r="F250" i="5"/>
  <c r="E250" i="5"/>
  <c r="G241" i="5"/>
  <c r="G240" i="5"/>
  <c r="G239" i="5"/>
  <c r="G238" i="5"/>
  <c r="F237" i="5"/>
  <c r="F236" i="5" s="1"/>
  <c r="F235" i="5" s="1"/>
  <c r="E237" i="5"/>
  <c r="G234" i="5"/>
  <c r="G233" i="5"/>
  <c r="F232" i="5"/>
  <c r="F231" i="5" s="1"/>
  <c r="F230" i="5" s="1"/>
  <c r="F229" i="5" s="1"/>
  <c r="E232" i="5"/>
  <c r="E231" i="5" s="1"/>
  <c r="E230" i="5" s="1"/>
  <c r="E229" i="5" s="1"/>
  <c r="G226" i="5"/>
  <c r="G225" i="5" s="1"/>
  <c r="G224" i="5" s="1"/>
  <c r="G223" i="5" s="1"/>
  <c r="G222" i="5" s="1"/>
  <c r="G221" i="5" s="1"/>
  <c r="G220" i="5" s="1"/>
  <c r="F225" i="5"/>
  <c r="F224" i="5" s="1"/>
  <c r="F223" i="5" s="1"/>
  <c r="F222" i="5" s="1"/>
  <c r="F221" i="5" s="1"/>
  <c r="F220" i="5" s="1"/>
  <c r="E225" i="5"/>
  <c r="E224" i="5" s="1"/>
  <c r="E223" i="5" s="1"/>
  <c r="E222" i="5" s="1"/>
  <c r="E221" i="5" s="1"/>
  <c r="E220" i="5" s="1"/>
  <c r="G219" i="5"/>
  <c r="G218" i="5" s="1"/>
  <c r="F218" i="5"/>
  <c r="E218" i="5"/>
  <c r="G217" i="5"/>
  <c r="G216" i="5" s="1"/>
  <c r="F216" i="5"/>
  <c r="E216" i="5"/>
  <c r="G210" i="5"/>
  <c r="G209" i="5" s="1"/>
  <c r="F209" i="5"/>
  <c r="E209" i="5"/>
  <c r="G208" i="5"/>
  <c r="G207" i="5" s="1"/>
  <c r="G206" i="5" s="1"/>
  <c r="G205" i="5" s="1"/>
  <c r="G204" i="5" s="1"/>
  <c r="G203" i="5" s="1"/>
  <c r="F207" i="5"/>
  <c r="F206" i="5" s="1"/>
  <c r="F205" i="5" s="1"/>
  <c r="F204" i="5" s="1"/>
  <c r="F203" i="5" s="1"/>
  <c r="E207" i="5"/>
  <c r="E206" i="5" s="1"/>
  <c r="E205" i="5" s="1"/>
  <c r="E204" i="5" s="1"/>
  <c r="E203" i="5" s="1"/>
  <c r="G201" i="5"/>
  <c r="G194" i="5"/>
  <c r="G193" i="5" s="1"/>
  <c r="F193" i="5"/>
  <c r="E193" i="5"/>
  <c r="G192" i="5"/>
  <c r="G191" i="5" s="1"/>
  <c r="F191" i="5"/>
  <c r="E191" i="5"/>
  <c r="G186" i="5"/>
  <c r="G185" i="5" s="1"/>
  <c r="F185" i="5"/>
  <c r="E185" i="5"/>
  <c r="G184" i="5"/>
  <c r="G183" i="5" s="1"/>
  <c r="F183" i="5"/>
  <c r="E183" i="5"/>
  <c r="G182" i="5"/>
  <c r="G181" i="5" s="1"/>
  <c r="F181" i="5"/>
  <c r="E181" i="5"/>
  <c r="G176" i="5"/>
  <c r="G175" i="5" s="1"/>
  <c r="F175" i="5"/>
  <c r="E175" i="5"/>
  <c r="G174" i="5"/>
  <c r="G173" i="5" s="1"/>
  <c r="F173" i="5"/>
  <c r="E173" i="5"/>
  <c r="G172" i="5"/>
  <c r="G171" i="5" s="1"/>
  <c r="F171" i="5"/>
  <c r="E171" i="5"/>
  <c r="G170" i="5"/>
  <c r="G169" i="5" s="1"/>
  <c r="F169" i="5"/>
  <c r="E169" i="5"/>
  <c r="G168" i="5"/>
  <c r="G167" i="5" s="1"/>
  <c r="F167" i="5"/>
  <c r="E167" i="5"/>
  <c r="G166" i="5"/>
  <c r="G165" i="5" s="1"/>
  <c r="F165" i="5"/>
  <c r="E165" i="5"/>
  <c r="G159" i="5"/>
  <c r="G158" i="5" s="1"/>
  <c r="F158" i="5"/>
  <c r="E158" i="5"/>
  <c r="G157" i="5"/>
  <c r="G156" i="5" s="1"/>
  <c r="F156" i="5"/>
  <c r="E156" i="5"/>
  <c r="G155" i="5"/>
  <c r="G154" i="5" s="1"/>
  <c r="F154" i="5"/>
  <c r="E154" i="5"/>
  <c r="G153" i="5"/>
  <c r="G152" i="5" s="1"/>
  <c r="F152" i="5"/>
  <c r="E152" i="5"/>
  <c r="G148" i="5"/>
  <c r="G147" i="5" s="1"/>
  <c r="F147" i="5"/>
  <c r="E147" i="5"/>
  <c r="G146" i="5"/>
  <c r="G145" i="5"/>
  <c r="G144" i="5"/>
  <c r="G143" i="5"/>
  <c r="F142" i="5"/>
  <c r="E142" i="5"/>
  <c r="G141" i="5"/>
  <c r="G140" i="5" s="1"/>
  <c r="F140" i="5"/>
  <c r="E140" i="5"/>
  <c r="G139" i="5"/>
  <c r="G138" i="5" s="1"/>
  <c r="F138" i="5"/>
  <c r="E138" i="5"/>
  <c r="G137" i="5"/>
  <c r="G136" i="5" s="1"/>
  <c r="F136" i="5"/>
  <c r="E136" i="5"/>
  <c r="G135" i="5"/>
  <c r="G134" i="5" s="1"/>
  <c r="F134" i="5"/>
  <c r="E134" i="5"/>
  <c r="G129" i="5"/>
  <c r="G128" i="5" s="1"/>
  <c r="F128" i="5"/>
  <c r="E128" i="5"/>
  <c r="G127" i="5"/>
  <c r="G126" i="5" s="1"/>
  <c r="F126" i="5"/>
  <c r="E126" i="5"/>
  <c r="G125" i="5"/>
  <c r="G124" i="5" s="1"/>
  <c r="F124" i="5"/>
  <c r="E124" i="5"/>
  <c r="G123" i="5"/>
  <c r="G122" i="5"/>
  <c r="F121" i="5"/>
  <c r="E121" i="5"/>
  <c r="G120" i="5"/>
  <c r="G119" i="5"/>
  <c r="F118" i="5"/>
  <c r="E118" i="5"/>
  <c r="G112" i="5"/>
  <c r="G111" i="5" s="1"/>
  <c r="F111" i="5"/>
  <c r="E111" i="5"/>
  <c r="G110" i="5"/>
  <c r="G109" i="5" s="1"/>
  <c r="F109" i="5"/>
  <c r="E109" i="5"/>
  <c r="G108" i="5"/>
  <c r="G107" i="5" s="1"/>
  <c r="F107" i="5"/>
  <c r="E107" i="5"/>
  <c r="G106" i="5"/>
  <c r="G105" i="5" s="1"/>
  <c r="F105" i="5"/>
  <c r="E105" i="5"/>
  <c r="G98" i="5"/>
  <c r="G97" i="5" s="1"/>
  <c r="F97" i="5"/>
  <c r="E97" i="5"/>
  <c r="G96" i="5"/>
  <c r="G95" i="5" s="1"/>
  <c r="F95" i="5"/>
  <c r="E95" i="5"/>
  <c r="G94" i="5"/>
  <c r="G93" i="5" s="1"/>
  <c r="F93" i="5"/>
  <c r="E93" i="5"/>
  <c r="G87" i="5"/>
  <c r="G86" i="5" s="1"/>
  <c r="F86" i="5"/>
  <c r="E86" i="5"/>
  <c r="G85" i="5"/>
  <c r="G84" i="5" s="1"/>
  <c r="F84" i="5"/>
  <c r="E84" i="5"/>
  <c r="G71" i="5"/>
  <c r="F71" i="5"/>
  <c r="E71" i="5"/>
  <c r="G70" i="5"/>
  <c r="G69" i="5" s="1"/>
  <c r="F69" i="5"/>
  <c r="E69" i="5"/>
  <c r="G65" i="5"/>
  <c r="G64" i="5" s="1"/>
  <c r="F64" i="5"/>
  <c r="E64" i="5"/>
  <c r="G63" i="5"/>
  <c r="G62" i="5" s="1"/>
  <c r="F62" i="5"/>
  <c r="E62" i="5"/>
  <c r="G61" i="5"/>
  <c r="G60" i="5"/>
  <c r="F59" i="5"/>
  <c r="E59" i="5"/>
  <c r="G58" i="5"/>
  <c r="G57" i="5"/>
  <c r="F56" i="5"/>
  <c r="E56" i="5"/>
  <c r="G55" i="5"/>
  <c r="G54" i="5" s="1"/>
  <c r="F54" i="5"/>
  <c r="E54" i="5"/>
  <c r="G50" i="5"/>
  <c r="G49" i="5" s="1"/>
  <c r="F49" i="5"/>
  <c r="E49" i="5"/>
  <c r="G48" i="5"/>
  <c r="G47" i="5"/>
  <c r="F46" i="5"/>
  <c r="E46" i="5"/>
  <c r="G45" i="5"/>
  <c r="G44" i="5"/>
  <c r="F43" i="5"/>
  <c r="E43" i="5"/>
  <c r="E42" i="5" s="1"/>
  <c r="E41" i="5" s="1"/>
  <c r="G40" i="5"/>
  <c r="G39" i="5" s="1"/>
  <c r="F39" i="5"/>
  <c r="E39" i="5"/>
  <c r="G37" i="5"/>
  <c r="G36" i="5" s="1"/>
  <c r="F37" i="5"/>
  <c r="F36" i="5" s="1"/>
  <c r="E37" i="5"/>
  <c r="E36" i="5" s="1"/>
  <c r="G33" i="5"/>
  <c r="G32" i="5" s="1"/>
  <c r="F32" i="5"/>
  <c r="E32" i="5"/>
  <c r="G31" i="5"/>
  <c r="G30" i="5" s="1"/>
  <c r="F30" i="5"/>
  <c r="E30" i="5"/>
  <c r="G29" i="5"/>
  <c r="G28" i="5"/>
  <c r="F27" i="5"/>
  <c r="E27" i="5"/>
  <c r="G26" i="5"/>
  <c r="G25" i="5" s="1"/>
  <c r="F25" i="5"/>
  <c r="E25" i="5"/>
  <c r="G24" i="5"/>
  <c r="G23" i="5" s="1"/>
  <c r="F23" i="5"/>
  <c r="E23" i="5"/>
  <c r="G20" i="5"/>
  <c r="G19" i="5" s="1"/>
  <c r="F19" i="5"/>
  <c r="E19" i="5"/>
  <c r="G18" i="5"/>
  <c r="G17" i="5" s="1"/>
  <c r="F17" i="5"/>
  <c r="E17" i="5"/>
  <c r="G16" i="5"/>
  <c r="G15" i="5" s="1"/>
  <c r="F15" i="5"/>
  <c r="E15" i="5"/>
  <c r="G209" i="4"/>
  <c r="F208" i="4"/>
  <c r="F210" i="4" s="1"/>
  <c r="E208" i="4"/>
  <c r="E210" i="4" s="1"/>
  <c r="G207" i="4"/>
  <c r="G206" i="4"/>
  <c r="G203" i="4"/>
  <c r="G202" i="4"/>
  <c r="G201" i="4"/>
  <c r="G200" i="4"/>
  <c r="F199" i="4"/>
  <c r="G198" i="4"/>
  <c r="G197" i="4"/>
  <c r="F196" i="4"/>
  <c r="E196" i="4"/>
  <c r="G191" i="4"/>
  <c r="F191" i="4"/>
  <c r="E191" i="4"/>
  <c r="G190" i="4"/>
  <c r="G189" i="4" s="1"/>
  <c r="F189" i="4"/>
  <c r="E189" i="4"/>
  <c r="G188" i="4"/>
  <c r="G187" i="4" s="1"/>
  <c r="F187" i="4"/>
  <c r="E187" i="4"/>
  <c r="G184" i="4"/>
  <c r="G183" i="4" s="1"/>
  <c r="G182" i="4" s="1"/>
  <c r="G181" i="4" s="1"/>
  <c r="F183" i="4"/>
  <c r="F182" i="4" s="1"/>
  <c r="F181" i="4" s="1"/>
  <c r="E183" i="4"/>
  <c r="E182" i="4" s="1"/>
  <c r="E181" i="4" s="1"/>
  <c r="G180" i="4"/>
  <c r="G179" i="4"/>
  <c r="G178" i="4"/>
  <c r="G177" i="4"/>
  <c r="F176" i="4"/>
  <c r="F175" i="4" s="1"/>
  <c r="E176" i="4"/>
  <c r="E175" i="4" s="1"/>
  <c r="G174" i="4"/>
  <c r="G173" i="4"/>
  <c r="G171" i="4"/>
  <c r="F170" i="4"/>
  <c r="F169" i="4" s="1"/>
  <c r="E170" i="4"/>
  <c r="E169" i="4" s="1"/>
  <c r="G167" i="4"/>
  <c r="G166" i="4"/>
  <c r="F165" i="4"/>
  <c r="E165" i="4"/>
  <c r="G164" i="4"/>
  <c r="G163" i="4"/>
  <c r="F162" i="4"/>
  <c r="F161" i="4" s="1"/>
  <c r="E162" i="4"/>
  <c r="G160" i="4"/>
  <c r="G159" i="4"/>
  <c r="F158" i="4"/>
  <c r="F157" i="4" s="1"/>
  <c r="F156" i="4" s="1"/>
  <c r="F155" i="4" s="1"/>
  <c r="E158" i="4"/>
  <c r="E157" i="4" s="1"/>
  <c r="E156" i="4" s="1"/>
  <c r="G151" i="4"/>
  <c r="G150" i="4"/>
  <c r="G149" i="4"/>
  <c r="G148" i="4"/>
  <c r="F147" i="4"/>
  <c r="E147" i="4"/>
  <c r="G146" i="4"/>
  <c r="G145" i="4"/>
  <c r="F144" i="4"/>
  <c r="F143" i="4" s="1"/>
  <c r="E144" i="4"/>
  <c r="E143" i="4" s="1"/>
  <c r="E142" i="4" s="1"/>
  <c r="E141" i="4" s="1"/>
  <c r="E140" i="4" s="1"/>
  <c r="G132" i="4"/>
  <c r="G131" i="4"/>
  <c r="G130" i="4"/>
  <c r="G129" i="4"/>
  <c r="G128" i="4"/>
  <c r="G127" i="4"/>
  <c r="F126" i="4"/>
  <c r="G125" i="4"/>
  <c r="G124" i="4" s="1"/>
  <c r="G123" i="4" s="1"/>
  <c r="F124" i="4"/>
  <c r="F123" i="4" s="1"/>
  <c r="E124" i="4"/>
  <c r="E123" i="4" s="1"/>
  <c r="G121" i="4"/>
  <c r="G120" i="4"/>
  <c r="G119" i="4"/>
  <c r="G118" i="4"/>
  <c r="G117" i="4"/>
  <c r="F116" i="4"/>
  <c r="F115" i="4" s="1"/>
  <c r="E116" i="4"/>
  <c r="E115" i="4" s="1"/>
  <c r="G113" i="4"/>
  <c r="G112" i="4" s="1"/>
  <c r="G111" i="4" s="1"/>
  <c r="G110" i="4" s="1"/>
  <c r="G109" i="4" s="1"/>
  <c r="F112" i="4"/>
  <c r="F111" i="4" s="1"/>
  <c r="F110" i="4" s="1"/>
  <c r="F109" i="4" s="1"/>
  <c r="E112" i="4"/>
  <c r="E111" i="4" s="1"/>
  <c r="E110" i="4" s="1"/>
  <c r="E109" i="4" s="1"/>
  <c r="G108" i="4"/>
  <c r="G107" i="4"/>
  <c r="G106" i="4"/>
  <c r="G105" i="4"/>
  <c r="G104" i="4"/>
  <c r="G103" i="4"/>
  <c r="F102" i="4"/>
  <c r="F101" i="4" s="1"/>
  <c r="F100" i="4" s="1"/>
  <c r="F99" i="4" s="1"/>
  <c r="F95" i="4" s="1"/>
  <c r="E102" i="4"/>
  <c r="E101" i="4" s="1"/>
  <c r="E100" i="4" s="1"/>
  <c r="E99" i="4" s="1"/>
  <c r="E95" i="4" s="1"/>
  <c r="G94" i="4"/>
  <c r="G93" i="4"/>
  <c r="G92" i="4"/>
  <c r="G91" i="4"/>
  <c r="G90" i="4"/>
  <c r="G89" i="4"/>
  <c r="F88" i="4"/>
  <c r="E88" i="4"/>
  <c r="G87" i="4"/>
  <c r="G86" i="4" s="1"/>
  <c r="G85" i="4" s="1"/>
  <c r="F86" i="4"/>
  <c r="F85" i="4" s="1"/>
  <c r="E86" i="4"/>
  <c r="E85" i="4" s="1"/>
  <c r="G82" i="4"/>
  <c r="G81" i="4"/>
  <c r="G80" i="4"/>
  <c r="G79" i="4"/>
  <c r="G78" i="4"/>
  <c r="G77" i="4"/>
  <c r="F76" i="4"/>
  <c r="E76" i="4"/>
  <c r="G75" i="4"/>
  <c r="G74" i="4"/>
  <c r="G73" i="4"/>
  <c r="F72" i="4"/>
  <c r="F71" i="4" s="1"/>
  <c r="F70" i="4" s="1"/>
  <c r="F69" i="4" s="1"/>
  <c r="E72" i="4"/>
  <c r="E71" i="4" s="1"/>
  <c r="G64" i="4"/>
  <c r="G63" i="4"/>
  <c r="F62" i="4"/>
  <c r="E62" i="4"/>
  <c r="G61" i="4"/>
  <c r="G60" i="4" s="1"/>
  <c r="F60" i="4"/>
  <c r="E60" i="4"/>
  <c r="G55" i="4"/>
  <c r="G54" i="4"/>
  <c r="G53" i="4"/>
  <c r="G47" i="4"/>
  <c r="E46" i="4"/>
  <c r="E45" i="4" s="1"/>
  <c r="E44" i="4" s="1"/>
  <c r="E43" i="4" s="1"/>
  <c r="G45" i="4"/>
  <c r="G44" i="4" s="1"/>
  <c r="G43" i="4" s="1"/>
  <c r="F45" i="4"/>
  <c r="F44" i="4" s="1"/>
  <c r="F43" i="4" s="1"/>
  <c r="G31" i="4"/>
  <c r="G30" i="4" s="1"/>
  <c r="F29" i="4"/>
  <c r="F28" i="4" s="1"/>
  <c r="F27" i="4" s="1"/>
  <c r="E29" i="4"/>
  <c r="E28" i="4" s="1"/>
  <c r="E27" i="4" s="1"/>
  <c r="G23" i="4"/>
  <c r="G22" i="4"/>
  <c r="G20" i="4"/>
  <c r="G19" i="4"/>
  <c r="F18" i="4"/>
  <c r="E18" i="4"/>
  <c r="G13" i="4"/>
  <c r="G12" i="4" s="1"/>
  <c r="F12" i="4"/>
  <c r="E12" i="4"/>
  <c r="G11" i="4"/>
  <c r="G10" i="4" s="1"/>
  <c r="F10" i="4"/>
  <c r="E10" i="4"/>
  <c r="E84" i="4" l="1"/>
  <c r="G133" i="4"/>
  <c r="G21" i="4"/>
  <c r="F168" i="4"/>
  <c r="F325" i="5"/>
  <c r="F324" i="5" s="1"/>
  <c r="E274" i="5"/>
  <c r="E273" i="5" s="1"/>
  <c r="F142" i="4"/>
  <c r="F141" i="4" s="1"/>
  <c r="F140" i="4" s="1"/>
  <c r="F84" i="4"/>
  <c r="F83" i="4" s="1"/>
  <c r="F195" i="4"/>
  <c r="F194" i="4" s="1"/>
  <c r="F193" i="4" s="1"/>
  <c r="F122" i="4"/>
  <c r="E122" i="4"/>
  <c r="E17" i="4"/>
  <c r="E16" i="4" s="1"/>
  <c r="E15" i="4" s="1"/>
  <c r="E14" i="4" s="1"/>
  <c r="G52" i="4"/>
  <c r="G51" i="4" s="1"/>
  <c r="G50" i="4" s="1"/>
  <c r="G49" i="4" s="1"/>
  <c r="G48" i="4" s="1"/>
  <c r="F59" i="4"/>
  <c r="F58" i="4" s="1"/>
  <c r="F57" i="4" s="1"/>
  <c r="G29" i="4"/>
  <c r="G28" i="4" s="1"/>
  <c r="G27" i="4" s="1"/>
  <c r="G26" i="4" s="1"/>
  <c r="E9" i="4"/>
  <c r="E8" i="4" s="1"/>
  <c r="E7" i="4" s="1"/>
  <c r="E59" i="4"/>
  <c r="E58" i="4" s="1"/>
  <c r="E57" i="4" s="1"/>
  <c r="F114" i="4"/>
  <c r="G144" i="4"/>
  <c r="G143" i="4" s="1"/>
  <c r="G142" i="4" s="1"/>
  <c r="E26" i="4"/>
  <c r="F9" i="4"/>
  <c r="F8" i="4" s="1"/>
  <c r="F7" i="4" s="1"/>
  <c r="G147" i="4"/>
  <c r="G162" i="4"/>
  <c r="E186" i="4"/>
  <c r="E185" i="4" s="1"/>
  <c r="F186" i="4"/>
  <c r="F185" i="4" s="1"/>
  <c r="G88" i="4"/>
  <c r="G62" i="4"/>
  <c r="G59" i="4" s="1"/>
  <c r="G58" i="4" s="1"/>
  <c r="G57" i="4" s="1"/>
  <c r="E83" i="4"/>
  <c r="G102" i="4"/>
  <c r="G101" i="4" s="1"/>
  <c r="G100" i="4" s="1"/>
  <c r="G99" i="4" s="1"/>
  <c r="G95" i="4" s="1"/>
  <c r="G158" i="4"/>
  <c r="G157" i="4" s="1"/>
  <c r="G156" i="4" s="1"/>
  <c r="G170" i="4"/>
  <c r="G169" i="4" s="1"/>
  <c r="G208" i="4"/>
  <c r="G210" i="4" s="1"/>
  <c r="E70" i="4"/>
  <c r="E69" i="4" s="1"/>
  <c r="G72" i="4"/>
  <c r="G71" i="4" s="1"/>
  <c r="G18" i="4"/>
  <c r="G116" i="4"/>
  <c r="G115" i="4" s="1"/>
  <c r="G176" i="4"/>
  <c r="G175" i="4" s="1"/>
  <c r="G126" i="4"/>
  <c r="G165" i="4"/>
  <c r="G186" i="4"/>
  <c r="G185" i="4" s="1"/>
  <c r="G199" i="4"/>
  <c r="E195" i="4"/>
  <c r="E194" i="4" s="1"/>
  <c r="E161" i="4"/>
  <c r="E155" i="4" s="1"/>
  <c r="G196" i="4"/>
  <c r="F17" i="4"/>
  <c r="F16" i="4" s="1"/>
  <c r="F15" i="4" s="1"/>
  <c r="F14" i="4" s="1"/>
  <c r="G9" i="4"/>
  <c r="G8" i="4" s="1"/>
  <c r="G7" i="4" s="1"/>
  <c r="R42" i="6"/>
  <c r="R43" i="6"/>
  <c r="R21" i="6"/>
  <c r="R22" i="6"/>
  <c r="F306" i="5"/>
  <c r="F305" i="5" s="1"/>
  <c r="F304" i="5" s="1"/>
  <c r="F274" i="5"/>
  <c r="F273" i="5" s="1"/>
  <c r="E68" i="5"/>
  <c r="E67" i="5" s="1"/>
  <c r="E66" i="5" s="1"/>
  <c r="G68" i="5"/>
  <c r="G67" i="5" s="1"/>
  <c r="G66" i="5" s="1"/>
  <c r="E83" i="5"/>
  <c r="E82" i="5" s="1"/>
  <c r="E81" i="5" s="1"/>
  <c r="E80" i="5" s="1"/>
  <c r="E79" i="5" s="1"/>
  <c r="G277" i="5"/>
  <c r="G274" i="5" s="1"/>
  <c r="G273" i="5" s="1"/>
  <c r="E151" i="5"/>
  <c r="E150" i="5" s="1"/>
  <c r="E149" i="5" s="1"/>
  <c r="E53" i="5"/>
  <c r="E52" i="5" s="1"/>
  <c r="E51" i="5" s="1"/>
  <c r="E379" i="5"/>
  <c r="E378" i="5" s="1"/>
  <c r="E372" i="5" s="1"/>
  <c r="E371" i="5" s="1"/>
  <c r="E370" i="5" s="1"/>
  <c r="E180" i="5"/>
  <c r="E179" i="5" s="1"/>
  <c r="E178" i="5" s="1"/>
  <c r="E177" i="5" s="1"/>
  <c r="F180" i="5"/>
  <c r="F179" i="5" s="1"/>
  <c r="F178" i="5" s="1"/>
  <c r="F177" i="5" s="1"/>
  <c r="F379" i="5"/>
  <c r="F378" i="5" s="1"/>
  <c r="F372" i="5" s="1"/>
  <c r="F371" i="5" s="1"/>
  <c r="F370" i="5" s="1"/>
  <c r="F151" i="5"/>
  <c r="F150" i="5" s="1"/>
  <c r="F149" i="5" s="1"/>
  <c r="F68" i="5"/>
  <c r="F67" i="5" s="1"/>
  <c r="F66" i="5" s="1"/>
  <c r="G151" i="5"/>
  <c r="G150" i="5" s="1"/>
  <c r="G149" i="5" s="1"/>
  <c r="F190" i="5"/>
  <c r="F189" i="5" s="1"/>
  <c r="F188" i="5" s="1"/>
  <c r="F187" i="5" s="1"/>
  <c r="E215" i="5"/>
  <c r="E214" i="5" s="1"/>
  <c r="E213" i="5" s="1"/>
  <c r="E212" i="5" s="1"/>
  <c r="E211" i="5" s="1"/>
  <c r="E261" i="5"/>
  <c r="E260" i="5" s="1"/>
  <c r="E259" i="5" s="1"/>
  <c r="E35" i="5"/>
  <c r="E34" i="5" s="1"/>
  <c r="G380" i="5"/>
  <c r="G379" i="5" s="1"/>
  <c r="G378" i="5" s="1"/>
  <c r="E202" i="5"/>
  <c r="F83" i="5"/>
  <c r="F82" i="5" s="1"/>
  <c r="F81" i="5" s="1"/>
  <c r="F80" i="5" s="1"/>
  <c r="F79" i="5" s="1"/>
  <c r="G310" i="5"/>
  <c r="E14" i="5"/>
  <c r="E13" i="5" s="1"/>
  <c r="E12" i="5" s="1"/>
  <c r="G289" i="5"/>
  <c r="G288" i="5" s="1"/>
  <c r="G287" i="5" s="1"/>
  <c r="G286" i="5" s="1"/>
  <c r="G285" i="5" s="1"/>
  <c r="G353" i="5"/>
  <c r="G352" i="5" s="1"/>
  <c r="G351" i="5" s="1"/>
  <c r="G350" i="5" s="1"/>
  <c r="G349" i="5" s="1"/>
  <c r="G243" i="5"/>
  <c r="G242" i="5" s="1"/>
  <c r="F228" i="5"/>
  <c r="F227" i="5" s="1"/>
  <c r="G83" i="5"/>
  <c r="G82" i="5" s="1"/>
  <c r="G81" i="5" s="1"/>
  <c r="G80" i="5" s="1"/>
  <c r="G79" i="5" s="1"/>
  <c r="F249" i="5"/>
  <c r="F248" i="5" s="1"/>
  <c r="F247" i="5" s="1"/>
  <c r="E249" i="5"/>
  <c r="E248" i="5" s="1"/>
  <c r="E247" i="5" s="1"/>
  <c r="G307" i="5"/>
  <c r="F315" i="5"/>
  <c r="F314" i="5" s="1"/>
  <c r="F313" i="5" s="1"/>
  <c r="G338" i="5"/>
  <c r="G337" i="5" s="1"/>
  <c r="G336" i="5" s="1"/>
  <c r="G325" i="5" s="1"/>
  <c r="G324" i="5" s="1"/>
  <c r="E104" i="5"/>
  <c r="E103" i="5" s="1"/>
  <c r="E102" i="5" s="1"/>
  <c r="E101" i="5" s="1"/>
  <c r="E100" i="5" s="1"/>
  <c r="F133" i="5"/>
  <c r="F132" i="5" s="1"/>
  <c r="F131" i="5" s="1"/>
  <c r="E22" i="5"/>
  <c r="E21" i="5" s="1"/>
  <c r="E92" i="5"/>
  <c r="E91" i="5" s="1"/>
  <c r="E90" i="5" s="1"/>
  <c r="E89" i="5" s="1"/>
  <c r="E88" i="5" s="1"/>
  <c r="F202" i="5"/>
  <c r="G254" i="5"/>
  <c r="G295" i="5"/>
  <c r="G294" i="5" s="1"/>
  <c r="G293" i="5" s="1"/>
  <c r="G292" i="5" s="1"/>
  <c r="G375" i="5"/>
  <c r="G374" i="5" s="1"/>
  <c r="G373" i="5" s="1"/>
  <c r="E236" i="5"/>
  <c r="E235" i="5" s="1"/>
  <c r="E228" i="5" s="1"/>
  <c r="E227" i="5" s="1"/>
  <c r="G118" i="5"/>
  <c r="G27" i="5"/>
  <c r="G22" i="5" s="1"/>
  <c r="G21" i="5" s="1"/>
  <c r="G142" i="5"/>
  <c r="G133" i="5" s="1"/>
  <c r="G132" i="5" s="1"/>
  <c r="G131" i="5" s="1"/>
  <c r="G76" i="5"/>
  <c r="G75" i="5" s="1"/>
  <c r="G74" i="5" s="1"/>
  <c r="G73" i="5" s="1"/>
  <c r="E133" i="5"/>
  <c r="E132" i="5" s="1"/>
  <c r="E131" i="5" s="1"/>
  <c r="F76" i="5"/>
  <c r="F75" i="5" s="1"/>
  <c r="F74" i="5" s="1"/>
  <c r="F73" i="5" s="1"/>
  <c r="F22" i="5"/>
  <c r="F21" i="5" s="1"/>
  <c r="F92" i="5"/>
  <c r="F91" i="5" s="1"/>
  <c r="F90" i="5" s="1"/>
  <c r="F89" i="5" s="1"/>
  <c r="F88" i="5" s="1"/>
  <c r="G121" i="5"/>
  <c r="E164" i="5"/>
  <c r="E163" i="5" s="1"/>
  <c r="E162" i="5" s="1"/>
  <c r="E161" i="5" s="1"/>
  <c r="F164" i="5"/>
  <c r="F163" i="5" s="1"/>
  <c r="F162" i="5" s="1"/>
  <c r="F161" i="5" s="1"/>
  <c r="E190" i="5"/>
  <c r="E189" i="5" s="1"/>
  <c r="E188" i="5" s="1"/>
  <c r="E187" i="5" s="1"/>
  <c r="F284" i="5"/>
  <c r="F53" i="5"/>
  <c r="F52" i="5" s="1"/>
  <c r="F51" i="5" s="1"/>
  <c r="G92" i="5"/>
  <c r="G91" i="5" s="1"/>
  <c r="G90" i="5" s="1"/>
  <c r="G89" i="5" s="1"/>
  <c r="G88" i="5" s="1"/>
  <c r="E117" i="5"/>
  <c r="E116" i="5" s="1"/>
  <c r="E115" i="5" s="1"/>
  <c r="E114" i="5" s="1"/>
  <c r="G237" i="5"/>
  <c r="G236" i="5" s="1"/>
  <c r="G235" i="5" s="1"/>
  <c r="F14" i="5"/>
  <c r="F13" i="5" s="1"/>
  <c r="F12" i="5" s="1"/>
  <c r="F11" i="5" s="1"/>
  <c r="F10" i="5" s="1"/>
  <c r="F104" i="5"/>
  <c r="F103" i="5" s="1"/>
  <c r="F102" i="5" s="1"/>
  <c r="F101" i="5" s="1"/>
  <c r="F100" i="5" s="1"/>
  <c r="G232" i="5"/>
  <c r="G231" i="5" s="1"/>
  <c r="G230" i="5" s="1"/>
  <c r="G229" i="5" s="1"/>
  <c r="G264" i="5"/>
  <c r="G261" i="5" s="1"/>
  <c r="G260" i="5" s="1"/>
  <c r="G259" i="5" s="1"/>
  <c r="E324" i="5"/>
  <c r="G389" i="5"/>
  <c r="E75" i="5"/>
  <c r="E74" i="5" s="1"/>
  <c r="E73" i="5" s="1"/>
  <c r="G46" i="5"/>
  <c r="G59" i="5"/>
  <c r="G43" i="5"/>
  <c r="G56" i="5"/>
  <c r="F42" i="5"/>
  <c r="F41" i="5" s="1"/>
  <c r="F35" i="5" s="1"/>
  <c r="F34" i="5" s="1"/>
  <c r="G180" i="5"/>
  <c r="G179" i="5" s="1"/>
  <c r="G178" i="5" s="1"/>
  <c r="G177" i="5" s="1"/>
  <c r="F215" i="5"/>
  <c r="F214" i="5" s="1"/>
  <c r="F213" i="5" s="1"/>
  <c r="F212" i="5" s="1"/>
  <c r="F211" i="5" s="1"/>
  <c r="G190" i="5"/>
  <c r="G189" i="5" s="1"/>
  <c r="G188" i="5" s="1"/>
  <c r="G187" i="5" s="1"/>
  <c r="G14" i="5"/>
  <c r="G13" i="5" s="1"/>
  <c r="G12" i="5" s="1"/>
  <c r="G104" i="5"/>
  <c r="G103" i="5" s="1"/>
  <c r="G102" i="5" s="1"/>
  <c r="G101" i="5" s="1"/>
  <c r="G100" i="5" s="1"/>
  <c r="E284" i="5"/>
  <c r="G164" i="5"/>
  <c r="G163" i="5" s="1"/>
  <c r="G162" i="5" s="1"/>
  <c r="G161" i="5" s="1"/>
  <c r="F117" i="5"/>
  <c r="F116" i="5" s="1"/>
  <c r="F115" i="5" s="1"/>
  <c r="F114" i="5" s="1"/>
  <c r="G202" i="5"/>
  <c r="G250" i="5"/>
  <c r="E315" i="5"/>
  <c r="E314" i="5" s="1"/>
  <c r="E313" i="5" s="1"/>
  <c r="E303" i="5" s="1"/>
  <c r="G215" i="5"/>
  <c r="G214" i="5" s="1"/>
  <c r="G213" i="5" s="1"/>
  <c r="G212" i="5" s="1"/>
  <c r="G211" i="5" s="1"/>
  <c r="F261" i="5"/>
  <c r="F260" i="5" s="1"/>
  <c r="F259" i="5" s="1"/>
  <c r="G300" i="5"/>
  <c r="G299" i="5" s="1"/>
  <c r="G298" i="5" s="1"/>
  <c r="G315" i="5"/>
  <c r="G314" i="5" s="1"/>
  <c r="G313" i="5" s="1"/>
  <c r="G362" i="5"/>
  <c r="G361" i="5" s="1"/>
  <c r="G360" i="5" s="1"/>
  <c r="G359" i="5" s="1"/>
  <c r="G358" i="5" s="1"/>
  <c r="F26" i="4"/>
  <c r="E114" i="4"/>
  <c r="G76" i="4"/>
  <c r="E168" i="4"/>
  <c r="F68" i="4" l="1"/>
  <c r="E246" i="5"/>
  <c r="F246" i="5"/>
  <c r="F9" i="5"/>
  <c r="G70" i="4"/>
  <c r="G69" i="4" s="1"/>
  <c r="G84" i="4"/>
  <c r="G83" i="4" s="1"/>
  <c r="G168" i="4"/>
  <c r="E193" i="4"/>
  <c r="E68" i="4"/>
  <c r="G141" i="4"/>
  <c r="G140" i="4" s="1"/>
  <c r="G122" i="4"/>
  <c r="G114" i="4" s="1"/>
  <c r="G195" i="4"/>
  <c r="G194" i="4" s="1"/>
  <c r="G193" i="4" s="1"/>
  <c r="E6" i="4"/>
  <c r="G161" i="4"/>
  <c r="G155" i="4" s="1"/>
  <c r="G17" i="4"/>
  <c r="G16" i="4" s="1"/>
  <c r="G15" i="4" s="1"/>
  <c r="G14" i="4" s="1"/>
  <c r="G6" i="4" s="1"/>
  <c r="F6" i="4"/>
  <c r="F303" i="5"/>
  <c r="G306" i="5"/>
  <c r="G305" i="5" s="1"/>
  <c r="G304" i="5" s="1"/>
  <c r="G130" i="5"/>
  <c r="G372" i="5"/>
  <c r="G371" i="5" s="1"/>
  <c r="G370" i="5" s="1"/>
  <c r="E130" i="5"/>
  <c r="E113" i="5" s="1"/>
  <c r="F160" i="5"/>
  <c r="F130" i="5"/>
  <c r="F113" i="5" s="1"/>
  <c r="E11" i="5"/>
  <c r="E10" i="5" s="1"/>
  <c r="G303" i="5"/>
  <c r="E160" i="5"/>
  <c r="G249" i="5"/>
  <c r="G248" i="5" s="1"/>
  <c r="G247" i="5" s="1"/>
  <c r="G246" i="5" s="1"/>
  <c r="G284" i="5"/>
  <c r="G228" i="5"/>
  <c r="G227" i="5" s="1"/>
  <c r="G117" i="5"/>
  <c r="G116" i="5" s="1"/>
  <c r="G115" i="5" s="1"/>
  <c r="G114" i="5" s="1"/>
  <c r="G42" i="5"/>
  <c r="G41" i="5" s="1"/>
  <c r="G35" i="5" s="1"/>
  <c r="G53" i="5"/>
  <c r="G52" i="5" s="1"/>
  <c r="G51" i="5" s="1"/>
  <c r="G11" i="5"/>
  <c r="G10" i="5" s="1"/>
  <c r="G160" i="5"/>
  <c r="G68" i="4" l="1"/>
  <c r="E9" i="5"/>
  <c r="G113" i="5"/>
  <c r="G99" i="5" s="1"/>
  <c r="G8" i="5" s="1"/>
  <c r="G7" i="5" s="1"/>
  <c r="E99" i="5"/>
  <c r="F99" i="5"/>
  <c r="F8" i="5" s="1"/>
  <c r="F7" i="5" s="1"/>
  <c r="G34" i="5"/>
  <c r="G9" i="5" s="1"/>
  <c r="E8" i="5" l="1"/>
  <c r="E7" i="5" s="1"/>
</calcChain>
</file>

<file path=xl/sharedStrings.xml><?xml version="1.0" encoding="utf-8"?>
<sst xmlns="http://schemas.openxmlformats.org/spreadsheetml/2006/main" count="1623" uniqueCount="425">
  <si>
    <t/>
  </si>
  <si>
    <t>POZICIJA</t>
  </si>
  <si>
    <t>BROJ KONTA</t>
  </si>
  <si>
    <t>VRSTA PRIHODA / PRIMITAKA</t>
  </si>
  <si>
    <t>PLANIRANO</t>
  </si>
  <si>
    <t>Proračunski korisnik</t>
  </si>
  <si>
    <t xml:space="preserve">Izvor </t>
  </si>
  <si>
    <t>2.</t>
  </si>
  <si>
    <t>Vlastiti prihodi</t>
  </si>
  <si>
    <t>2.2.</t>
  </si>
  <si>
    <t>Vlastiti prihod - proračunski korisnici</t>
  </si>
  <si>
    <t xml:space="preserve">Korisnik </t>
  </si>
  <si>
    <t>661</t>
  </si>
  <si>
    <t>Prihodi od prodaje proizvoda i robe te pruženih usluga</t>
  </si>
  <si>
    <t>3.</t>
  </si>
  <si>
    <t>Prihodi za posebne namjene</t>
  </si>
  <si>
    <t>3.9.</t>
  </si>
  <si>
    <t>Prihodi po posebnim ugovorima/Naknada za neizgrađena parkir.</t>
  </si>
  <si>
    <t>3.9.1</t>
  </si>
  <si>
    <t>Prihodi po posebnim propisima - proračunski korisnici</t>
  </si>
  <si>
    <t>652</t>
  </si>
  <si>
    <t>Prihodi po posebnim propisima</t>
  </si>
  <si>
    <t>4.</t>
  </si>
  <si>
    <t>Pomoći</t>
  </si>
  <si>
    <t>4.1.</t>
  </si>
  <si>
    <t>Tekuće pomoći iz državnog proračuna</t>
  </si>
  <si>
    <t>4.1.1.</t>
  </si>
  <si>
    <t>Pomoći - proračunski korisnici</t>
  </si>
  <si>
    <t>636</t>
  </si>
  <si>
    <t>Pomoći proračunskim korisnicima iz proračuna koji im nije nadležan</t>
  </si>
  <si>
    <t>922</t>
  </si>
  <si>
    <t>Višak/manjak prihoda</t>
  </si>
  <si>
    <t>9221</t>
  </si>
  <si>
    <t>Višak prihoda</t>
  </si>
  <si>
    <t>4.6.</t>
  </si>
  <si>
    <t>Tekuće pomoći temeljem prijenos sredstava EU i od međ. org.</t>
  </si>
  <si>
    <t>5.</t>
  </si>
  <si>
    <t>Donacije</t>
  </si>
  <si>
    <t>5.1.</t>
  </si>
  <si>
    <t>Tekuće donacije</t>
  </si>
  <si>
    <t>5.1.2</t>
  </si>
  <si>
    <t>Tekuće donacije - PRORAČUNSKI KORISNICI</t>
  </si>
  <si>
    <t>663</t>
  </si>
  <si>
    <t>Donacije od pravnih i fizičkih osoba izvan općeg proračuna</t>
  </si>
  <si>
    <t>6.</t>
  </si>
  <si>
    <t>Prihodi od nefinancijske imovine i nadoknade štete s osnova</t>
  </si>
  <si>
    <t>6.5.</t>
  </si>
  <si>
    <t>Prihodi od nefinancijske imovine i naknade štete - PK</t>
  </si>
  <si>
    <t>721</t>
  </si>
  <si>
    <t>Prihodi od prodaje građevinskih objekata</t>
  </si>
  <si>
    <t>Pomoći proračunskim korisnicima iz proračuna koji im nije nadležan - besplatni obrok 2</t>
  </si>
  <si>
    <t>4.2.</t>
  </si>
  <si>
    <t>Tekuće pomoći iz županijskog proračuna</t>
  </si>
  <si>
    <t>4.2.2</t>
  </si>
  <si>
    <t>Tekuće pomoći iz županijskog proračuna-proračunski korisnici</t>
  </si>
  <si>
    <t>9415</t>
  </si>
  <si>
    <t>OŠ ANTUNA MIHANOVIĆA</t>
  </si>
  <si>
    <t>PK019</t>
  </si>
  <si>
    <t>OŠ Antuna Mihanovića</t>
  </si>
  <si>
    <t>P0251</t>
  </si>
  <si>
    <t>P0252</t>
  </si>
  <si>
    <t>P0253</t>
  </si>
  <si>
    <t>P0254</t>
  </si>
  <si>
    <t>P0255</t>
  </si>
  <si>
    <t>P0256</t>
  </si>
  <si>
    <t>Pomoći proračunskim korisnicima iz proračuna koji im nije nadležan - plaća MZO</t>
  </si>
  <si>
    <t>P0257</t>
  </si>
  <si>
    <t>Pomoći proračunskim korisnicima iz proračuna koji im nije nadležan-PLAĆA PB</t>
  </si>
  <si>
    <t>P0258</t>
  </si>
  <si>
    <t>P0259</t>
  </si>
  <si>
    <t>P0260</t>
  </si>
  <si>
    <t>P0261</t>
  </si>
  <si>
    <t>Pomoći proračunskim korisnicima iz proračuna koji im nije nadležan-OBŽ</t>
  </si>
  <si>
    <t>P0262</t>
  </si>
  <si>
    <t>P0263</t>
  </si>
  <si>
    <t>Donacije od pravnih i fizičkih osoba izvan općeg proračuna-UČENIČKA ZADRUGA</t>
  </si>
  <si>
    <t>P0264</t>
  </si>
  <si>
    <t>Prihodi po posebnim propisima (naknada štete)</t>
  </si>
  <si>
    <t>P0265</t>
  </si>
  <si>
    <t>VRSTA RASHODA / IZDATAKA</t>
  </si>
  <si>
    <t>Glavni program</t>
  </si>
  <si>
    <t>A00</t>
  </si>
  <si>
    <t>NOVA PROGRAMSKA KLASIFIKACIJA</t>
  </si>
  <si>
    <t>Program</t>
  </si>
  <si>
    <t>Aktivnost</t>
  </si>
  <si>
    <t>1.</t>
  </si>
  <si>
    <t>Opći prihodi i primitci</t>
  </si>
  <si>
    <t>1.1.</t>
  </si>
  <si>
    <t>Opći prihodi i primitci (nenamjenski)</t>
  </si>
  <si>
    <t>323</t>
  </si>
  <si>
    <t>Rashodi za usluge</t>
  </si>
  <si>
    <t>322</t>
  </si>
  <si>
    <t>Rashodi za materijal i energiju</t>
  </si>
  <si>
    <t>372</t>
  </si>
  <si>
    <t>Ostale naknade građanima i kućanstvima iz proračuna</t>
  </si>
  <si>
    <t>329</t>
  </si>
  <si>
    <t>Ostali nespomenuti rashodi poslovanja</t>
  </si>
  <si>
    <t>311</t>
  </si>
  <si>
    <t>Plaće (Bruto)</t>
  </si>
  <si>
    <t>313</t>
  </si>
  <si>
    <t>Doprinosi na plaće</t>
  </si>
  <si>
    <t>312</t>
  </si>
  <si>
    <t>Ostali rashodi za zaposlene</t>
  </si>
  <si>
    <t>321</t>
  </si>
  <si>
    <t>Naknade troškova zaposlenima</t>
  </si>
  <si>
    <t>343</t>
  </si>
  <si>
    <t>Ostali financijski rashodi</t>
  </si>
  <si>
    <t>422</t>
  </si>
  <si>
    <t>Postrojenja i oprema</t>
  </si>
  <si>
    <t>Tekući projekt</t>
  </si>
  <si>
    <t>1060</t>
  </si>
  <si>
    <t>REDOVNA DJELATNOST OSNOVNIH ŠKOLA</t>
  </si>
  <si>
    <t>A106002</t>
  </si>
  <si>
    <t>FINANCIRANJE TEMELJEM STVARNIH TROŠKOVA</t>
  </si>
  <si>
    <t>1.2.</t>
  </si>
  <si>
    <t>Decentralizirana funkcija-osnovno školstvo</t>
  </si>
  <si>
    <t>1061</t>
  </si>
  <si>
    <t>POSEBNI PROGRAMI OSNOVNIH ŠKOLA</t>
  </si>
  <si>
    <t>424</t>
  </si>
  <si>
    <t>Knjige, umjetnička djela i ostale izložbene vrijednosti</t>
  </si>
  <si>
    <t>Knjige</t>
  </si>
  <si>
    <t>T106114</t>
  </si>
  <si>
    <t>OSIGURAJMO IM JEDNAKOST 7</t>
  </si>
  <si>
    <t>Plaće za zaposlene</t>
  </si>
  <si>
    <t>1062</t>
  </si>
  <si>
    <t>ULAGANJE U OBJEKTE OSNOVNIH ŠKOLA</t>
  </si>
  <si>
    <t>A106202</t>
  </si>
  <si>
    <t>UREĐENJE I OPREMANJE ŠKOLA</t>
  </si>
  <si>
    <t>1063</t>
  </si>
  <si>
    <t>TEKUĆE I INVESTICIJSKO ODRŽAVANJE OSNOVNIH ŠKOLA</t>
  </si>
  <si>
    <t>A106301</t>
  </si>
  <si>
    <t>A106001</t>
  </si>
  <si>
    <t>FINANCIRANJE TEMELJEM KRITERIJA</t>
  </si>
  <si>
    <t xml:space="preserve">1.1.1.    </t>
  </si>
  <si>
    <t>Prihodi iz nadležnog proračuna - PK Osnovne škole</t>
  </si>
  <si>
    <t>Rashodi za usluge - košnja</t>
  </si>
  <si>
    <t>Rashodi za materijal i energiju - pedagoška dokumentacija</t>
  </si>
  <si>
    <t>Rashodi za usluge (voda, odvoz smeća i komunalna naknada)</t>
  </si>
  <si>
    <t>A106004</t>
  </si>
  <si>
    <t>RASHODI ZA ZAPOSLENE U OSNOVNIM ŠKOLAMA</t>
  </si>
  <si>
    <t>A106005</t>
  </si>
  <si>
    <t>OSTALI RASHODI ZA ZAPOSLENE U OSNOVNOM ŠKOLSTVU</t>
  </si>
  <si>
    <t>A106103</t>
  </si>
  <si>
    <t>UČENIČKE EKSKURZIJE</t>
  </si>
  <si>
    <t>A106104</t>
  </si>
  <si>
    <t>STRUČNA VIJEĆA, MENTORSTVA, NATJECANJA, STRUČNI ISPITI, KURIKULARNA REFORMA I CJELODNEVNA NASTAVA</t>
  </si>
  <si>
    <t>A106106</t>
  </si>
  <si>
    <t>PRODUŽENI BORAVAK</t>
  </si>
  <si>
    <t xml:space="preserve">1.1.2.    </t>
  </si>
  <si>
    <t>Opći prihodi (nenamjenski) - PK Osnovne škole</t>
  </si>
  <si>
    <t>A106108</t>
  </si>
  <si>
    <t>UČENIČKA ZADRUGA</t>
  </si>
  <si>
    <t>A106113</t>
  </si>
  <si>
    <t>ŠKOLSKA KUHINJA 2</t>
  </si>
  <si>
    <t>Besplatni obrok</t>
  </si>
  <si>
    <t>T106113</t>
  </si>
  <si>
    <t>ŠKOLSKA SHEMA 3</t>
  </si>
  <si>
    <t>4.1.4</t>
  </si>
  <si>
    <t>Tekuće pomoći iz državnog proračuna-preneseni višak</t>
  </si>
  <si>
    <t>Plaće za zaposlene (neprihvatljivi tr.)</t>
  </si>
  <si>
    <t>Doprinosi za obvezno zdravstveno osiguranje</t>
  </si>
  <si>
    <t>Doprinosi za obvezno zdravstveno osiguranje (neprihvatljivi tr.)</t>
  </si>
  <si>
    <t>Naknade za prijevoz na posao i s posla</t>
  </si>
  <si>
    <t>Inspekcijski nalazi</t>
  </si>
  <si>
    <t>Tekuće i investicijsko održavanje</t>
  </si>
  <si>
    <t>R0924</t>
  </si>
  <si>
    <t>R0925</t>
  </si>
  <si>
    <t>R0926</t>
  </si>
  <si>
    <t>R0927</t>
  </si>
  <si>
    <t>R0928</t>
  </si>
  <si>
    <t>R0929</t>
  </si>
  <si>
    <t>R0930</t>
  </si>
  <si>
    <t>R0931</t>
  </si>
  <si>
    <t>R0932</t>
  </si>
  <si>
    <t>R0933</t>
  </si>
  <si>
    <t>R0934</t>
  </si>
  <si>
    <t>R0935</t>
  </si>
  <si>
    <t>R0936</t>
  </si>
  <si>
    <t>R0937</t>
  </si>
  <si>
    <t>R0938</t>
  </si>
  <si>
    <t>R0939</t>
  </si>
  <si>
    <t>R0940</t>
  </si>
  <si>
    <t>R0941</t>
  </si>
  <si>
    <t>R0942</t>
  </si>
  <si>
    <t>R0943</t>
  </si>
  <si>
    <t>R0944</t>
  </si>
  <si>
    <t>Rashodi za usluge (naknada štete)</t>
  </si>
  <si>
    <t>R0945</t>
  </si>
  <si>
    <t>Ostali nespomenuti rashodi poslovanja (najam stana)</t>
  </si>
  <si>
    <t>R0946</t>
  </si>
  <si>
    <t>Plaće (Bruto)-COP</t>
  </si>
  <si>
    <t>R0947</t>
  </si>
  <si>
    <t>R0948</t>
  </si>
  <si>
    <t>R0949</t>
  </si>
  <si>
    <t>R0950</t>
  </si>
  <si>
    <t>R0951</t>
  </si>
  <si>
    <t>R0952</t>
  </si>
  <si>
    <t>Sitan inventar</t>
  </si>
  <si>
    <t>R0953</t>
  </si>
  <si>
    <t>R0954</t>
  </si>
  <si>
    <t>R0955</t>
  </si>
  <si>
    <t>R0956</t>
  </si>
  <si>
    <t>R0957</t>
  </si>
  <si>
    <t>Naknade troškova zaposlenima - Dnevnice i putni trošak na natjecanja</t>
  </si>
  <si>
    <t>R0958</t>
  </si>
  <si>
    <t>R0959</t>
  </si>
  <si>
    <t>R0960</t>
  </si>
  <si>
    <t>R0961</t>
  </si>
  <si>
    <t>R0962</t>
  </si>
  <si>
    <t>R0963</t>
  </si>
  <si>
    <t>R0964</t>
  </si>
  <si>
    <t>R0965</t>
  </si>
  <si>
    <t>R0966</t>
  </si>
  <si>
    <t>R0967</t>
  </si>
  <si>
    <t>R0968</t>
  </si>
  <si>
    <t>R0969</t>
  </si>
  <si>
    <t>R0970</t>
  </si>
  <si>
    <t>R0971</t>
  </si>
  <si>
    <t>R0972</t>
  </si>
  <si>
    <t>R0973</t>
  </si>
  <si>
    <t>R0974</t>
  </si>
  <si>
    <t>R0975</t>
  </si>
  <si>
    <t>Rashodi za materijal i energiju-OBROK ZA UČENIKE IZ UKRAJINE</t>
  </si>
  <si>
    <t>R0976</t>
  </si>
  <si>
    <t>R0977</t>
  </si>
  <si>
    <t>R0978</t>
  </si>
  <si>
    <t>Rashodi za materijal i energiju-PLAĆA ZA UČITELJE U PB ZA DJECU IZ UKRAJINE</t>
  </si>
  <si>
    <t>R0979</t>
  </si>
  <si>
    <t>Ostali nespomenuti rashodi poslovanja-UČENIČKA ZADRUGA</t>
  </si>
  <si>
    <t>R0980</t>
  </si>
  <si>
    <t>R0981</t>
  </si>
  <si>
    <t>Rashodi za materijal i energiju (mlijeko)</t>
  </si>
  <si>
    <t>R0982</t>
  </si>
  <si>
    <t>Rashodi za materijal i energiju (voće i povrće)</t>
  </si>
  <si>
    <t>R0983</t>
  </si>
  <si>
    <t>R0984</t>
  </si>
  <si>
    <t>R0985</t>
  </si>
  <si>
    <t>Rashodi za materijal i energiju (mlijeko), PREDUJAM</t>
  </si>
  <si>
    <t>R0986</t>
  </si>
  <si>
    <t>Rashodi za materijal i energiju (voće i povrće), PREDUJAM</t>
  </si>
  <si>
    <t>R0987</t>
  </si>
  <si>
    <t>R0988</t>
  </si>
  <si>
    <t>R0989</t>
  </si>
  <si>
    <t>R0990</t>
  </si>
  <si>
    <t>R0991</t>
  </si>
  <si>
    <t>R0992</t>
  </si>
  <si>
    <t>R0993</t>
  </si>
  <si>
    <t>R0994</t>
  </si>
  <si>
    <t>R0995</t>
  </si>
  <si>
    <t>R0996</t>
  </si>
  <si>
    <t>R0997</t>
  </si>
  <si>
    <t>R0998</t>
  </si>
  <si>
    <t>R0999</t>
  </si>
  <si>
    <t>R1000</t>
  </si>
  <si>
    <t>R1001</t>
  </si>
  <si>
    <t>Knjige, umjetnička djela i ostale izložbene vrijednosti-udžbenici</t>
  </si>
  <si>
    <t>R1002</t>
  </si>
  <si>
    <t>R1003</t>
  </si>
  <si>
    <t>R1004</t>
  </si>
  <si>
    <t>P0001</t>
  </si>
  <si>
    <t>P0002</t>
  </si>
  <si>
    <t>Rashodi za usluge (višak 2023.)</t>
  </si>
  <si>
    <t>Rashodi za materijal i energiju (višak 2023.)</t>
  </si>
  <si>
    <t>OŠ ANTUNA MIHANOVIĆA OSIJEK</t>
  </si>
  <si>
    <t>P0003</t>
  </si>
  <si>
    <t>PRIHODI OD GRADA OSIJEKA</t>
  </si>
  <si>
    <t>FINANCIRANJE TEMELJEM KRITERIJA-GRAD</t>
  </si>
  <si>
    <t>1.2.1.</t>
  </si>
  <si>
    <t>FINANCIRANJE TEMELJEM STVARNIH TROŠKOVA-GRAD</t>
  </si>
  <si>
    <t>Rashodi za usluge-PRIJEVOZ UČENIKA GPP</t>
  </si>
  <si>
    <t>PRODUŽENI BORAVAK-GRAD-PLAĆE</t>
  </si>
  <si>
    <t>Obrok u produženom boravku za učenike iz Ukrajine</t>
  </si>
  <si>
    <t>A106112</t>
  </si>
  <si>
    <t>BESPLATNE HIGIJENSKE MENSTRUALNE POTREPŠTINE</t>
  </si>
  <si>
    <t>Tekuće donacije (BESPLATNE HIGIJENSKE POTREPŠTINE)</t>
  </si>
  <si>
    <t>T106111</t>
  </si>
  <si>
    <t>4.1.3.</t>
  </si>
  <si>
    <t>Fond za sufinaciranje provedbe EU projekata</t>
  </si>
  <si>
    <t>R5065</t>
  </si>
  <si>
    <t>T106112</t>
  </si>
  <si>
    <t>1.1.4</t>
  </si>
  <si>
    <t>Predfinanciranje EU projekata-PK</t>
  </si>
  <si>
    <t>T106115</t>
  </si>
  <si>
    <t>Hitne intervencije</t>
  </si>
  <si>
    <t>Rashodi za usluge (VODA, ODVOZ SMEĆA I KOMUNALNA NAKNADA)</t>
  </si>
  <si>
    <t>Rashodi za usluge (ZDRAVSTVENI PREGLEDI)</t>
  </si>
  <si>
    <t>PROMJENA IZNOSA</t>
  </si>
  <si>
    <t>NOVI IZNOS</t>
  </si>
  <si>
    <t>ŠKOLSKA SHEMA 4</t>
  </si>
  <si>
    <t>Rashodi za materijal i energiju (voće i povrće) PREDUJAM</t>
  </si>
  <si>
    <t>Rashodi za materijal i energiju (mlijeko) PREDUJAM</t>
  </si>
  <si>
    <t>OSIGURAJMO IM JEDNAKOST 8</t>
  </si>
  <si>
    <t xml:space="preserve">ŠKOLE JEDNAKIH MOGUĆNOSTI </t>
  </si>
  <si>
    <t xml:space="preserve">Postrojenja i oprema </t>
  </si>
  <si>
    <t>Decentralizirana funkcija-osnovno školstvo-PRENESENI VIŠAK</t>
  </si>
  <si>
    <t>Servisi</t>
  </si>
  <si>
    <t>Besplatne menstrualne higijenske potrepštine</t>
  </si>
  <si>
    <t>1.1.1.</t>
  </si>
  <si>
    <t>T106118</t>
  </si>
  <si>
    <t>ŠKOLSKA KUHINJA 3</t>
  </si>
  <si>
    <t>Višak 2023.-UČENIČKA ZADRUGA</t>
  </si>
  <si>
    <t>Postrojenja i oprema VIŠAK 2023.</t>
  </si>
  <si>
    <t>Ostali rashodi za zaposlene-str.ispiti(kandidati)-višak 2023.</t>
  </si>
  <si>
    <t>Naknade troškova zaposlenima -dnevnice i putni troš.na natj.VIŠAK 2023.</t>
  </si>
  <si>
    <t>Ostali rashodi za zaposlene (Božićnica i dar djeci)</t>
  </si>
  <si>
    <t>Decentralizirana funkcija-osnovno školstvo-preneseni višak</t>
  </si>
  <si>
    <t>Prihodi po posebnim propisima(produženi boravak)</t>
  </si>
  <si>
    <t>Prihodi po posebnim propisima (uplate polaznika stručnog osposobljavanja , sportska natjecanja i dr.)</t>
  </si>
  <si>
    <t>Višak prihoda 2023.-(stručno osposobljavanje-kandidati)</t>
  </si>
  <si>
    <t>Višak prihoda 2023.-(dnevnice i putni tr. za natjecanja)</t>
  </si>
  <si>
    <t>Višak prihoda 2023.-(za mat. za psihologinju)</t>
  </si>
  <si>
    <t>Višak prihoda 2023.-(za Orahovicu, za dijete iz Ukrajine)</t>
  </si>
  <si>
    <t>Višak prihoda 2023.-(sudski sporovi)</t>
  </si>
  <si>
    <t>Donacije-višak prihoda 2023.</t>
  </si>
  <si>
    <t>Prihodi od prodanih stanova-višak prihoda 2023.</t>
  </si>
  <si>
    <t>Pomoći proračunskim korisnicima iz proračuna koji im nije nadležan - besplatni obrok 3</t>
  </si>
  <si>
    <t>Pomoći proračunskim korisnicima iz proračuna koji im nije nadležan - besplatne hig.potr.</t>
  </si>
  <si>
    <t>Ostali rashodi za zaposlene (božićnica i dar djeci)</t>
  </si>
  <si>
    <t>Izvor 2.2.</t>
  </si>
  <si>
    <t>Izvor 4.1.</t>
  </si>
  <si>
    <t>Izvor 3.9.</t>
  </si>
  <si>
    <t>Izvor 4.2.</t>
  </si>
  <si>
    <t>Izvor 5.1.</t>
  </si>
  <si>
    <t>Izvor 6.5.</t>
  </si>
  <si>
    <t>PRIHODI</t>
  </si>
  <si>
    <t>RASHOD</t>
  </si>
  <si>
    <t>UKUPNI PRIHODI</t>
  </si>
  <si>
    <t>UKUPNI RASHODI</t>
  </si>
  <si>
    <t>Izvor 1.1.</t>
  </si>
  <si>
    <t>Izvor 1.2.</t>
  </si>
  <si>
    <t>Izvor 4.6. (Shema)</t>
  </si>
  <si>
    <t>Izvor 4.6. (PUN)</t>
  </si>
  <si>
    <t>GPP</t>
  </si>
  <si>
    <t>Ostale naknade građanima i kućanstvima iz pror.-radne bilj.i radni udžb.</t>
  </si>
  <si>
    <t>R0816-01</t>
  </si>
  <si>
    <t>Višak prihoda 2023.-(stručno osposobljavanje) (konto 422)</t>
  </si>
  <si>
    <t>Postrojenja i oprema-višak 2023.</t>
  </si>
  <si>
    <t xml:space="preserve">Prihodi od nefinancijske imovine i naknade štete </t>
  </si>
  <si>
    <t>Višak 2023. (od prodanih stanova)</t>
  </si>
  <si>
    <t>R3003</t>
  </si>
  <si>
    <t xml:space="preserve">Manjak prihoda 2023. </t>
  </si>
  <si>
    <t>Manjak prihoda poslovanja</t>
  </si>
  <si>
    <t>R2994</t>
  </si>
  <si>
    <t>R2995</t>
  </si>
  <si>
    <t>R2996</t>
  </si>
  <si>
    <t>R2998</t>
  </si>
  <si>
    <t>R2999</t>
  </si>
  <si>
    <t>R0978-01</t>
  </si>
  <si>
    <t>Pomoći proračunskim korisnicima iz proračuna koji im nije nadležan - udžbenici i oprema</t>
  </si>
  <si>
    <t>manjak 2023.</t>
  </si>
  <si>
    <t>R2907</t>
  </si>
  <si>
    <t>R2926</t>
  </si>
  <si>
    <t>R2927</t>
  </si>
  <si>
    <t>R2928</t>
  </si>
  <si>
    <t>R2929</t>
  </si>
  <si>
    <t>R2899</t>
  </si>
  <si>
    <t>R2898</t>
  </si>
  <si>
    <t>R2900</t>
  </si>
  <si>
    <t>R2901</t>
  </si>
  <si>
    <t>R2902</t>
  </si>
  <si>
    <t>R2903</t>
  </si>
  <si>
    <t>R2904</t>
  </si>
  <si>
    <t>R2905</t>
  </si>
  <si>
    <t>R0996-01</t>
  </si>
  <si>
    <t>R2911</t>
  </si>
  <si>
    <t>R2912</t>
  </si>
  <si>
    <t>R2913</t>
  </si>
  <si>
    <t>Manjak prihoda poslovanja 2023.</t>
  </si>
  <si>
    <t xml:space="preserve">                                             PRIHODI</t>
  </si>
  <si>
    <t xml:space="preserve">                                               RASHODI</t>
  </si>
  <si>
    <t>Ostali rashodi za zaposlene(regres)</t>
  </si>
  <si>
    <t>Ostali rashodi za zaposlene(uskrsnica)</t>
  </si>
  <si>
    <t>P0509</t>
  </si>
  <si>
    <t>R0957-01</t>
  </si>
  <si>
    <t>R0965-01</t>
  </si>
  <si>
    <t>R2906</t>
  </si>
  <si>
    <t>R0980-01</t>
  </si>
  <si>
    <t>ŠKOLSKA SHEMA 3   A001061A106119</t>
  </si>
  <si>
    <t>BESPLATNE MENSTRUALNE HIGIJENSKE POTREŠTINE   A1001061A106112</t>
  </si>
  <si>
    <t>ŠKOLSKA SHEMA 4   A001061T10618</t>
  </si>
  <si>
    <t>UREĐENJE I OPREMANJE ŠKOLA   A001062A106202</t>
  </si>
  <si>
    <t>R2909</t>
  </si>
  <si>
    <t>R2908</t>
  </si>
  <si>
    <t>R1002-01</t>
  </si>
  <si>
    <t>R2910</t>
  </si>
  <si>
    <t>1.1.4.</t>
  </si>
  <si>
    <t>Opći prihodi i primici</t>
  </si>
  <si>
    <t>Opći prihodi i primici (nenamjenski)</t>
  </si>
  <si>
    <t>R3391</t>
  </si>
  <si>
    <t>Ostali rashodi za zaposlene (regres i uskrsnica)</t>
  </si>
  <si>
    <t>A106003</t>
  </si>
  <si>
    <t>Tekuće pomoći temeljem prijenos sredstava EU i od međ. org.-VIŠAK PRIHODA</t>
  </si>
  <si>
    <t>Rashodi za materijal i energiju (mlijeko)-PREDUJAM</t>
  </si>
  <si>
    <t>R3606</t>
  </si>
  <si>
    <t>R3598</t>
  </si>
  <si>
    <t>Rashodi za materijal i energiju (voće i povrće)-PREDUJAM</t>
  </si>
  <si>
    <t>4.6.2.</t>
  </si>
  <si>
    <t>R3450</t>
  </si>
  <si>
    <t>R3451</t>
  </si>
  <si>
    <t>Manjak prihod 2023.-(roditelji za PB)</t>
  </si>
  <si>
    <t>Manjak prihoda 2023.-)</t>
  </si>
  <si>
    <t>Donacije-višak prihoda 2023.(UČENIČKA ZADRUGA)</t>
  </si>
  <si>
    <t>Tekuće pomoći temeljem prijenos sredstava EU i od međ. org.-PREDUJAM</t>
  </si>
  <si>
    <t>FINANCIRANJE TEMELJEM STVARNIH TROŠKOVA-GRAD-ENERGENTI</t>
  </si>
  <si>
    <t>Rashodi za materijal i energiju-ENERGENTI</t>
  </si>
  <si>
    <t>Višak prihoda 2023.-(postrojenje i oprema)</t>
  </si>
  <si>
    <t>višak 2023.</t>
  </si>
  <si>
    <t>Izvor 4.1.(Shema)</t>
  </si>
  <si>
    <t>prihodi</t>
  </si>
  <si>
    <t>rashodi</t>
  </si>
  <si>
    <t xml:space="preserve"> 1. REBALANS  FINANCIJSKOG PLANA ZA 2024.g.</t>
  </si>
  <si>
    <t>Vlastiti i ostali prihodi</t>
  </si>
  <si>
    <t>Prihodi od Grada Osijeka</t>
  </si>
  <si>
    <t>Ukupno:</t>
  </si>
  <si>
    <t>Ukupni rashodi</t>
  </si>
  <si>
    <t>UKUPNI PRIHODI - PLAN  NAKON 1. REBALANSA</t>
  </si>
  <si>
    <t>UKUPNI RASHODI - PLAN NAKON 1. REBALANSA</t>
  </si>
  <si>
    <t>P0507</t>
  </si>
  <si>
    <t>P0508</t>
  </si>
  <si>
    <t>P0510</t>
  </si>
  <si>
    <t>P0511</t>
  </si>
  <si>
    <t>FINANCIRANJE TEMELJEM STVARNIH TROŠKOVA-ENERGENTI</t>
  </si>
  <si>
    <r>
      <t>Ostali nespomenuti rashodi posl.-</t>
    </r>
    <r>
      <rPr>
        <b/>
        <sz val="8"/>
        <rFont val="Arial"/>
        <family val="2"/>
        <charset val="238"/>
      </rPr>
      <t>VIŠAK 2023. (psihologinja)</t>
    </r>
  </si>
  <si>
    <r>
      <t>Ostali nespomenuti rashodi posl.-</t>
    </r>
    <r>
      <rPr>
        <b/>
        <sz val="8"/>
        <rFont val="Arial"/>
        <family val="2"/>
        <charset val="238"/>
      </rPr>
      <t>VIŠAK 2023. (Orahovica-Ukrajinac)</t>
    </r>
  </si>
  <si>
    <r>
      <t>Ostali nespomenuti rashodi posl.-</t>
    </r>
    <r>
      <rPr>
        <b/>
        <sz val="8"/>
        <rFont val="Arial"/>
        <family val="2"/>
        <charset val="238"/>
      </rPr>
      <t>VIŠAK 2023. (sudski sporovi)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</si>
</sst>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4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9"/>
      <color rgb="FFFF0000"/>
      <name val="Calibri"/>
      <family val="2"/>
      <charset val="238"/>
    </font>
    <font>
      <sz val="8"/>
      <color rgb="FF000000"/>
      <name val="Arial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name val="Calibri"/>
      <family val="2"/>
      <charset val="238"/>
    </font>
    <font>
      <b/>
      <sz val="8"/>
      <color rgb="FFFF0000"/>
      <name val="Arial"/>
      <family val="2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sz val="9"/>
      <color rgb="FFFF33CC"/>
      <name val="Calibri"/>
      <family val="2"/>
      <charset val="238"/>
    </font>
    <font>
      <sz val="9"/>
      <color rgb="FF00B050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9"/>
      <name val="Calibri"/>
      <family val="2"/>
      <charset val="238"/>
    </font>
    <font>
      <b/>
      <sz val="9"/>
      <color rgb="FF0070C0"/>
      <name val="Calibri"/>
      <family val="2"/>
      <charset val="238"/>
    </font>
    <font>
      <b/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33CC"/>
      <name val="Calibri"/>
      <family val="2"/>
      <charset val="238"/>
    </font>
    <font>
      <b/>
      <sz val="10"/>
      <color rgb="FFFF33CC"/>
      <name val="Calibri"/>
      <family val="2"/>
      <charset val="238"/>
    </font>
    <font>
      <sz val="11"/>
      <color rgb="FFFF0000"/>
      <name val="Calibri"/>
      <family val="2"/>
      <charset val="238"/>
    </font>
    <font>
      <sz val="9"/>
      <color rgb="FF00B0F0"/>
      <name val="Calibri"/>
      <family val="2"/>
      <charset val="238"/>
    </font>
    <font>
      <b/>
      <sz val="10"/>
      <color rgb="FF00B0F0"/>
      <name val="Calibri"/>
      <family val="2"/>
      <charset val="238"/>
    </font>
    <font>
      <sz val="12"/>
      <name val="Calibri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9"/>
      <color rgb="FFFF33CC"/>
      <name val="Calibri"/>
      <family val="2"/>
      <charset val="238"/>
    </font>
    <font>
      <b/>
      <sz val="9"/>
      <color rgb="FF00B0F0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b/>
      <sz val="7.5"/>
      <name val="Arial"/>
      <family val="2"/>
      <charset val="238"/>
    </font>
    <font>
      <i/>
      <sz val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3535FF"/>
        <bgColor rgb="FF3535FF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rgb="FFA3C9B9"/>
        <bgColor rgb="FFA3C9B9"/>
      </patternFill>
    </fill>
    <fill>
      <patternFill patternType="none">
        <fgColor rgb="FFA3C9B9"/>
        <bgColor rgb="FFA3C9B9"/>
      </patternFill>
    </fill>
    <fill>
      <patternFill patternType="solid">
        <fgColor rgb="FFFFFF97"/>
        <bgColor rgb="FFFFFF97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86CCBF"/>
        <bgColor rgb="FFFFEE75"/>
      </patternFill>
    </fill>
    <fill>
      <patternFill patternType="solid">
        <fgColor rgb="FF86CCBF"/>
        <bgColor indexed="64"/>
      </patternFill>
    </fill>
    <fill>
      <patternFill patternType="solid">
        <fgColor rgb="FF86CCBF"/>
        <bgColor rgb="FFA3C9B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rgb="FFFFEE75"/>
      </patternFill>
    </fill>
  </fills>
  <borders count="3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17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vertical="center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0" fontId="3" fillId="2" borderId="0" xfId="1" applyNumberFormat="1" applyFont="1" applyFill="1" applyBorder="1" applyAlignment="1">
      <alignment horizontal="left" vertical="center" wrapText="1" readingOrder="1"/>
    </xf>
    <xf numFmtId="0" fontId="3" fillId="2" borderId="0" xfId="1" applyNumberFormat="1" applyFont="1" applyFill="1" applyBorder="1" applyAlignment="1">
      <alignment vertical="center" wrapText="1" readingOrder="1"/>
    </xf>
    <xf numFmtId="0" fontId="4" fillId="3" borderId="0" xfId="1" applyNumberFormat="1" applyFont="1" applyFill="1" applyBorder="1" applyAlignment="1">
      <alignment horizontal="left" vertical="center" wrapText="1" readingOrder="1"/>
    </xf>
    <xf numFmtId="0" fontId="4" fillId="3" borderId="0" xfId="1" applyNumberFormat="1" applyFont="1" applyFill="1" applyBorder="1" applyAlignment="1">
      <alignment vertical="center" wrapText="1" readingOrder="1"/>
    </xf>
    <xf numFmtId="0" fontId="4" fillId="4" borderId="0" xfId="1" applyNumberFormat="1" applyFont="1" applyFill="1" applyBorder="1" applyAlignment="1">
      <alignment horizontal="left" vertical="center" wrapText="1" readingOrder="1"/>
    </xf>
    <xf numFmtId="0" fontId="4" fillId="4" borderId="0" xfId="1" applyNumberFormat="1" applyFont="1" applyFill="1" applyBorder="1" applyAlignment="1">
      <alignment vertical="center" wrapText="1" readingOrder="1"/>
    </xf>
    <xf numFmtId="0" fontId="4" fillId="5" borderId="0" xfId="1" applyNumberFormat="1" applyFont="1" applyFill="1" applyBorder="1" applyAlignment="1">
      <alignment horizontal="left" vertical="center" wrapText="1" readingOrder="1"/>
    </xf>
    <xf numFmtId="0" fontId="4" fillId="5" borderId="0" xfId="1" applyNumberFormat="1" applyFont="1" applyFill="1" applyBorder="1" applyAlignment="1">
      <alignment vertical="center" wrapText="1" readingOrder="1"/>
    </xf>
    <xf numFmtId="0" fontId="4" fillId="6" borderId="0" xfId="1" applyNumberFormat="1" applyFont="1" applyFill="1" applyBorder="1" applyAlignment="1">
      <alignment horizontal="left" vertical="center" wrapText="1" readingOrder="1"/>
    </xf>
    <xf numFmtId="0" fontId="4" fillId="6" borderId="0" xfId="1" applyNumberFormat="1" applyFont="1" applyFill="1" applyBorder="1" applyAlignment="1">
      <alignment vertical="center" wrapText="1" readingOrder="1"/>
    </xf>
    <xf numFmtId="0" fontId="2" fillId="6" borderId="0" xfId="1" applyNumberFormat="1" applyFont="1" applyFill="1" applyBorder="1" applyAlignment="1">
      <alignment horizontal="left" vertical="center" wrapText="1" readingOrder="1"/>
    </xf>
    <xf numFmtId="0" fontId="2" fillId="6" borderId="0" xfId="1" applyNumberFormat="1" applyFont="1" applyFill="1" applyBorder="1" applyAlignment="1">
      <alignment vertical="center" wrapText="1" readingOrder="1"/>
    </xf>
    <xf numFmtId="0" fontId="4" fillId="7" borderId="0" xfId="1" applyNumberFormat="1" applyFont="1" applyFill="1" applyBorder="1" applyAlignment="1">
      <alignment horizontal="left" vertical="center" wrapText="1" readingOrder="1"/>
    </xf>
    <xf numFmtId="0" fontId="4" fillId="7" borderId="0" xfId="1" applyNumberFormat="1" applyFont="1" applyFill="1" applyBorder="1" applyAlignment="1">
      <alignment vertical="center" wrapText="1" readingOrder="1"/>
    </xf>
    <xf numFmtId="164" fontId="4" fillId="7" borderId="0" xfId="1" applyNumberFormat="1" applyFont="1" applyFill="1" applyBorder="1" applyAlignment="1">
      <alignment horizontal="right" vertical="center" wrapText="1" readingOrder="1"/>
    </xf>
    <xf numFmtId="164" fontId="4" fillId="5" borderId="0" xfId="1" applyNumberFormat="1" applyFont="1" applyFill="1" applyBorder="1" applyAlignment="1">
      <alignment horizontal="right" vertical="center" wrapText="1" readingOrder="1"/>
    </xf>
    <xf numFmtId="164" fontId="4" fillId="6" borderId="0" xfId="1" applyNumberFormat="1" applyFont="1" applyFill="1" applyBorder="1" applyAlignment="1">
      <alignment horizontal="right" vertical="center" wrapText="1" readingOrder="1"/>
    </xf>
    <xf numFmtId="164" fontId="2" fillId="6" borderId="0" xfId="1" applyNumberFormat="1" applyFont="1" applyFill="1" applyBorder="1" applyAlignment="1">
      <alignment horizontal="right" vertical="center" wrapText="1" readingOrder="1"/>
    </xf>
    <xf numFmtId="164" fontId="4" fillId="3" borderId="0" xfId="1" applyNumberFormat="1" applyFont="1" applyFill="1" applyBorder="1" applyAlignment="1">
      <alignment horizontal="right" vertical="center" wrapText="1" readingOrder="1"/>
    </xf>
    <xf numFmtId="164" fontId="4" fillId="4" borderId="0" xfId="1" applyNumberFormat="1" applyFont="1" applyFill="1" applyBorder="1" applyAlignment="1">
      <alignment horizontal="right" vertical="center" wrapText="1" readingOrder="1"/>
    </xf>
    <xf numFmtId="164" fontId="3" fillId="2" borderId="0" xfId="1" applyNumberFormat="1" applyFont="1" applyFill="1" applyBorder="1" applyAlignment="1">
      <alignment horizontal="right" vertical="center" wrapText="1" readingOrder="1"/>
    </xf>
    <xf numFmtId="0" fontId="7" fillId="6" borderId="0" xfId="1" applyNumberFormat="1" applyFont="1" applyFill="1" applyBorder="1" applyAlignment="1">
      <alignment vertical="center" wrapText="1" readingOrder="1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 wrapText="1"/>
    </xf>
    <xf numFmtId="0" fontId="9" fillId="11" borderId="0" xfId="1" applyFont="1" applyFill="1" applyAlignment="1">
      <alignment horizontal="left" vertical="center" wrapText="1" readingOrder="1"/>
    </xf>
    <xf numFmtId="0" fontId="10" fillId="12" borderId="0" xfId="1" applyFont="1" applyFill="1" applyAlignment="1">
      <alignment vertical="center" wrapText="1" readingOrder="1"/>
    </xf>
    <xf numFmtId="164" fontId="10" fillId="13" borderId="0" xfId="1" applyNumberFormat="1" applyFont="1" applyFill="1" applyAlignment="1">
      <alignment horizontal="right" vertical="center" wrapText="1" readingOrder="1"/>
    </xf>
    <xf numFmtId="0" fontId="10" fillId="10" borderId="0" xfId="1" applyFont="1" applyFill="1" applyAlignment="1">
      <alignment horizontal="left" vertical="center" wrapText="1" readingOrder="1"/>
    </xf>
    <xf numFmtId="0" fontId="10" fillId="10" borderId="0" xfId="1" applyFont="1" applyFill="1" applyAlignment="1">
      <alignment vertical="center" wrapText="1" readingOrder="1"/>
    </xf>
    <xf numFmtId="164" fontId="10" fillId="10" borderId="0" xfId="1" applyNumberFormat="1" applyFont="1" applyFill="1" applyAlignment="1">
      <alignment horizontal="right" vertical="center" wrapText="1" readingOrder="1"/>
    </xf>
    <xf numFmtId="0" fontId="10" fillId="3" borderId="0" xfId="1" applyFont="1" applyFill="1" applyAlignment="1">
      <alignment horizontal="left" vertical="center" wrapText="1" readingOrder="1"/>
    </xf>
    <xf numFmtId="0" fontId="10" fillId="3" borderId="0" xfId="1" applyFont="1" applyFill="1" applyAlignment="1">
      <alignment vertical="center" wrapText="1" readingOrder="1"/>
    </xf>
    <xf numFmtId="164" fontId="10" fillId="3" borderId="0" xfId="1" applyNumberFormat="1" applyFont="1" applyFill="1" applyAlignment="1">
      <alignment horizontal="right" vertical="center" wrapText="1" readingOrder="1"/>
    </xf>
    <xf numFmtId="0" fontId="10" fillId="4" borderId="0" xfId="1" applyFont="1" applyFill="1" applyAlignment="1">
      <alignment horizontal="left" vertical="center" wrapText="1" readingOrder="1"/>
    </xf>
    <xf numFmtId="0" fontId="10" fillId="4" borderId="0" xfId="1" applyFont="1" applyFill="1" applyAlignment="1">
      <alignment vertical="center" wrapText="1" readingOrder="1"/>
    </xf>
    <xf numFmtId="164" fontId="10" fillId="4" borderId="0" xfId="1" applyNumberFormat="1" applyFont="1" applyFill="1" applyAlignment="1">
      <alignment horizontal="right" vertical="center" wrapText="1" readingOrder="1"/>
    </xf>
    <xf numFmtId="0" fontId="10" fillId="7" borderId="0" xfId="1" applyFont="1" applyFill="1" applyAlignment="1">
      <alignment horizontal="left" vertical="center" wrapText="1" readingOrder="1"/>
    </xf>
    <xf numFmtId="0" fontId="10" fillId="7" borderId="0" xfId="1" applyFont="1" applyFill="1" applyAlignment="1">
      <alignment vertical="center" wrapText="1" readingOrder="1"/>
    </xf>
    <xf numFmtId="164" fontId="10" fillId="7" borderId="0" xfId="1" applyNumberFormat="1" applyFont="1" applyFill="1" applyAlignment="1">
      <alignment horizontal="right" vertical="center" wrapText="1" readingOrder="1"/>
    </xf>
    <xf numFmtId="0" fontId="9" fillId="6" borderId="0" xfId="1" applyFont="1" applyFill="1" applyAlignment="1">
      <alignment horizontal="left" vertical="center" wrapText="1" readingOrder="1"/>
    </xf>
    <xf numFmtId="0" fontId="9" fillId="6" borderId="0" xfId="1" applyFont="1" applyFill="1" applyAlignment="1">
      <alignment vertical="center" wrapText="1" readingOrder="1"/>
    </xf>
    <xf numFmtId="164" fontId="9" fillId="6" borderId="0" xfId="1" applyNumberFormat="1" applyFont="1" applyFill="1" applyAlignment="1">
      <alignment horizontal="right" vertical="center" wrapText="1" readingOrder="1"/>
    </xf>
    <xf numFmtId="0" fontId="10" fillId="6" borderId="0" xfId="1" applyFont="1" applyFill="1" applyAlignment="1">
      <alignment horizontal="left" vertical="center" wrapText="1" readingOrder="1"/>
    </xf>
    <xf numFmtId="0" fontId="10" fillId="9" borderId="0" xfId="1" applyFont="1" applyFill="1" applyAlignment="1">
      <alignment horizontal="left" vertical="center" wrapText="1" readingOrder="1"/>
    </xf>
    <xf numFmtId="0" fontId="10" fillId="9" borderId="0" xfId="1" applyFont="1" applyFill="1" applyAlignment="1">
      <alignment vertical="center" wrapText="1" readingOrder="1"/>
    </xf>
    <xf numFmtId="164" fontId="10" fillId="9" borderId="0" xfId="1" applyNumberFormat="1" applyFont="1" applyFill="1" applyAlignment="1">
      <alignment horizontal="right" vertical="center" wrapText="1" readingOrder="1"/>
    </xf>
    <xf numFmtId="0" fontId="7" fillId="0" borderId="1" xfId="1" applyNumberFormat="1" applyFont="1" applyFill="1" applyBorder="1" applyAlignment="1">
      <alignment horizontal="right" vertical="center" wrapText="1" readingOrder="1"/>
    </xf>
    <xf numFmtId="4" fontId="12" fillId="0" borderId="0" xfId="0" applyNumberFormat="1" applyFont="1" applyFill="1" applyBorder="1"/>
    <xf numFmtId="4" fontId="1" fillId="0" borderId="0" xfId="0" applyNumberFormat="1" applyFont="1" applyFill="1" applyBorder="1"/>
    <xf numFmtId="4" fontId="14" fillId="0" borderId="0" xfId="0" applyNumberFormat="1" applyFont="1" applyFill="1" applyBorder="1"/>
    <xf numFmtId="0" fontId="10" fillId="6" borderId="0" xfId="1" applyFont="1" applyFill="1" applyAlignment="1">
      <alignment vertical="center" wrapText="1" readingOrder="1"/>
    </xf>
    <xf numFmtId="164" fontId="10" fillId="6" borderId="0" xfId="1" applyNumberFormat="1" applyFont="1" applyFill="1" applyAlignment="1">
      <alignment horizontal="right" vertical="center" wrapText="1" readingOrder="1"/>
    </xf>
    <xf numFmtId="0" fontId="8" fillId="0" borderId="0" xfId="0" applyFont="1"/>
    <xf numFmtId="0" fontId="20" fillId="0" borderId="0" xfId="0" applyFont="1" applyAlignment="1">
      <alignment horizontal="center"/>
    </xf>
    <xf numFmtId="4" fontId="21" fillId="0" borderId="20" xfId="0" applyNumberFormat="1" applyFont="1" applyBorder="1" applyAlignment="1">
      <alignment horizontal="center"/>
    </xf>
    <xf numFmtId="4" fontId="21" fillId="0" borderId="21" xfId="0" applyNumberFormat="1" applyFont="1" applyBorder="1" applyAlignment="1">
      <alignment horizontal="center"/>
    </xf>
    <xf numFmtId="4" fontId="14" fillId="0" borderId="0" xfId="0" applyNumberFormat="1" applyFont="1"/>
    <xf numFmtId="4" fontId="14" fillId="0" borderId="22" xfId="0" applyNumberFormat="1" applyFont="1" applyBorder="1"/>
    <xf numFmtId="4" fontId="14" fillId="0" borderId="24" xfId="0" applyNumberFormat="1" applyFont="1" applyBorder="1"/>
    <xf numFmtId="4" fontId="14" fillId="0" borderId="25" xfId="0" applyNumberFormat="1" applyFont="1" applyBorder="1"/>
    <xf numFmtId="4" fontId="14" fillId="0" borderId="2" xfId="0" applyNumberFormat="1" applyFont="1" applyBorder="1"/>
    <xf numFmtId="4" fontId="14" fillId="0" borderId="26" xfId="0" applyNumberFormat="1" applyFont="1" applyBorder="1"/>
    <xf numFmtId="4" fontId="14" fillId="0" borderId="27" xfId="0" applyNumberFormat="1" applyFont="1" applyBorder="1"/>
    <xf numFmtId="4" fontId="14" fillId="0" borderId="10" xfId="0" applyNumberFormat="1" applyFont="1" applyBorder="1"/>
    <xf numFmtId="4" fontId="14" fillId="0" borderId="0" xfId="0" applyNumberFormat="1" applyFont="1" applyBorder="1"/>
    <xf numFmtId="4" fontId="14" fillId="0" borderId="28" xfId="0" applyNumberFormat="1" applyFont="1" applyBorder="1"/>
    <xf numFmtId="4" fontId="14" fillId="0" borderId="29" xfId="0" applyNumberFormat="1" applyFont="1" applyBorder="1"/>
    <xf numFmtId="4" fontId="20" fillId="0" borderId="0" xfId="0" applyNumberFormat="1" applyFont="1" applyBorder="1"/>
    <xf numFmtId="4" fontId="15" fillId="0" borderId="0" xfId="0" applyNumberFormat="1" applyFont="1"/>
    <xf numFmtId="4" fontId="21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/>
    <xf numFmtId="4" fontId="17" fillId="0" borderId="26" xfId="0" applyNumberFormat="1" applyFont="1" applyBorder="1"/>
    <xf numFmtId="0" fontId="8" fillId="0" borderId="0" xfId="0" applyFont="1" applyAlignment="1">
      <alignment horizontal="center"/>
    </xf>
    <xf numFmtId="4" fontId="22" fillId="0" borderId="0" xfId="0" applyNumberFormat="1" applyFont="1" applyFill="1" applyBorder="1"/>
    <xf numFmtId="4" fontId="22" fillId="0" borderId="9" xfId="0" applyNumberFormat="1" applyFont="1" applyFill="1" applyBorder="1"/>
    <xf numFmtId="4" fontId="22" fillId="0" borderId="10" xfId="0" applyNumberFormat="1" applyFont="1" applyFill="1" applyBorder="1"/>
    <xf numFmtId="4" fontId="22" fillId="0" borderId="13" xfId="0" applyNumberFormat="1" applyFont="1" applyFill="1" applyBorder="1"/>
    <xf numFmtId="4" fontId="22" fillId="0" borderId="15" xfId="0" applyNumberFormat="1" applyFont="1" applyFill="1" applyBorder="1"/>
    <xf numFmtId="0" fontId="23" fillId="0" borderId="0" xfId="0" applyFont="1" applyFill="1" applyBorder="1"/>
    <xf numFmtId="0" fontId="6" fillId="0" borderId="0" xfId="0" applyFont="1" applyAlignment="1">
      <alignment horizontal="left"/>
    </xf>
    <xf numFmtId="0" fontId="24" fillId="6" borderId="0" xfId="1" applyFont="1" applyFill="1" applyAlignment="1">
      <alignment horizontal="right" vertical="center" wrapText="1" readingOrder="1"/>
    </xf>
    <xf numFmtId="4" fontId="21" fillId="0" borderId="33" xfId="0" applyNumberFormat="1" applyFont="1" applyBorder="1" applyAlignment="1">
      <alignment horizontal="center"/>
    </xf>
    <xf numFmtId="4" fontId="14" fillId="0" borderId="34" xfId="0" applyNumberFormat="1" applyFont="1" applyBorder="1"/>
    <xf numFmtId="0" fontId="25" fillId="0" borderId="0" xfId="0" applyFont="1" applyFill="1" applyBorder="1" applyAlignment="1">
      <alignment horizontal="right" vertical="top"/>
    </xf>
    <xf numFmtId="164" fontId="11" fillId="6" borderId="0" xfId="1" applyNumberFormat="1" applyFont="1" applyFill="1" applyBorder="1" applyAlignment="1">
      <alignment horizontal="right" vertical="center" wrapText="1" readingOrder="1"/>
    </xf>
    <xf numFmtId="0" fontId="13" fillId="6" borderId="0" xfId="1" applyNumberFormat="1" applyFont="1" applyFill="1" applyBorder="1" applyAlignment="1">
      <alignment horizontal="left" vertical="center" wrapText="1" readingOrder="1"/>
    </xf>
    <xf numFmtId="164" fontId="13" fillId="6" borderId="0" xfId="1" applyNumberFormat="1" applyFont="1" applyFill="1" applyBorder="1" applyAlignment="1">
      <alignment horizontal="right" vertical="center" wrapText="1" readingOrder="1"/>
    </xf>
    <xf numFmtId="4" fontId="13" fillId="0" borderId="0" xfId="1" applyNumberFormat="1" applyFont="1" applyFill="1" applyBorder="1" applyAlignment="1">
      <alignment horizontal="right" vertical="center" wrapText="1" readingOrder="1"/>
    </xf>
    <xf numFmtId="4" fontId="11" fillId="0" borderId="0" xfId="1" applyNumberFormat="1" applyFont="1" applyFill="1" applyBorder="1" applyAlignment="1">
      <alignment horizontal="right" vertical="center" wrapText="1" readingOrder="1"/>
    </xf>
    <xf numFmtId="4" fontId="27" fillId="0" borderId="0" xfId="0" applyNumberFormat="1" applyFont="1" applyFill="1" applyBorder="1"/>
    <xf numFmtId="4" fontId="6" fillId="0" borderId="23" xfId="0" applyNumberFormat="1" applyFont="1" applyBorder="1"/>
    <xf numFmtId="4" fontId="6" fillId="0" borderId="25" xfId="0" applyNumberFormat="1" applyFont="1" applyBorder="1"/>
    <xf numFmtId="4" fontId="6" fillId="0" borderId="15" xfId="0" applyNumberFormat="1" applyFont="1" applyFill="1" applyBorder="1"/>
    <xf numFmtId="4" fontId="6" fillId="0" borderId="2" xfId="0" applyNumberFormat="1" applyFont="1" applyFill="1" applyBorder="1"/>
    <xf numFmtId="4" fontId="6" fillId="0" borderId="15" xfId="0" applyNumberFormat="1" applyFont="1" applyBorder="1"/>
    <xf numFmtId="4" fontId="6" fillId="0" borderId="10" xfId="0" applyNumberFormat="1" applyFont="1" applyFill="1" applyBorder="1"/>
    <xf numFmtId="4" fontId="6" fillId="0" borderId="27" xfId="0" applyNumberFormat="1" applyFont="1" applyBorder="1"/>
    <xf numFmtId="4" fontId="16" fillId="0" borderId="26" xfId="0" applyNumberFormat="1" applyFont="1" applyBorder="1"/>
    <xf numFmtId="4" fontId="28" fillId="0" borderId="26" xfId="0" applyNumberFormat="1" applyFont="1" applyBorder="1"/>
    <xf numFmtId="4" fontId="14" fillId="14" borderId="20" xfId="0" applyNumberFormat="1" applyFont="1" applyFill="1" applyBorder="1"/>
    <xf numFmtId="4" fontId="14" fillId="14" borderId="31" xfId="0" applyNumberFormat="1" applyFont="1" applyFill="1" applyBorder="1"/>
    <xf numFmtId="4" fontId="14" fillId="14" borderId="30" xfId="0" applyNumberFormat="1" applyFont="1" applyFill="1" applyBorder="1"/>
    <xf numFmtId="4" fontId="14" fillId="14" borderId="32" xfId="0" applyNumberFormat="1" applyFont="1" applyFill="1" applyBorder="1"/>
    <xf numFmtId="4" fontId="28" fillId="0" borderId="27" xfId="0" applyNumberFormat="1" applyFont="1" applyBorder="1"/>
    <xf numFmtId="4" fontId="28" fillId="0" borderId="25" xfId="0" applyNumberFormat="1" applyFont="1" applyBorder="1"/>
    <xf numFmtId="4" fontId="28" fillId="0" borderId="34" xfId="0" applyNumberFormat="1" applyFont="1" applyBorder="1"/>
    <xf numFmtId="4" fontId="28" fillId="0" borderId="35" xfId="0" applyNumberFormat="1" applyFont="1" applyBorder="1"/>
    <xf numFmtId="4" fontId="28" fillId="0" borderId="24" xfId="0" applyNumberFormat="1" applyFont="1" applyBorder="1"/>
    <xf numFmtId="0" fontId="26" fillId="0" borderId="0" xfId="0" applyFont="1" applyAlignment="1">
      <alignment horizontal="right"/>
    </xf>
    <xf numFmtId="4" fontId="16" fillId="0" borderId="28" xfId="0" applyNumberFormat="1" applyFont="1" applyBorder="1"/>
    <xf numFmtId="0" fontId="29" fillId="0" borderId="0" xfId="0" applyFont="1" applyFill="1" applyBorder="1" applyAlignment="1">
      <alignment horizontal="right"/>
    </xf>
    <xf numFmtId="4" fontId="28" fillId="0" borderId="0" xfId="0" applyNumberFormat="1" applyFont="1" applyFill="1" applyBorder="1"/>
    <xf numFmtId="164" fontId="7" fillId="6" borderId="0" xfId="1" applyNumberFormat="1" applyFont="1" applyFill="1" applyBorder="1" applyAlignment="1">
      <alignment horizontal="right" vertical="center" wrapText="1" readingOrder="1"/>
    </xf>
    <xf numFmtId="164" fontId="9" fillId="6" borderId="0" xfId="1" applyNumberFormat="1" applyFont="1" applyFill="1" applyBorder="1" applyAlignment="1">
      <alignment horizontal="right" vertical="center" wrapText="1" readingOrder="1"/>
    </xf>
    <xf numFmtId="0" fontId="16" fillId="0" borderId="0" xfId="0" applyFont="1" applyBorder="1" applyAlignment="1">
      <alignment horizontal="right" vertical="center"/>
    </xf>
    <xf numFmtId="0" fontId="7" fillId="6" borderId="0" xfId="1" applyFont="1" applyFill="1" applyBorder="1" applyAlignment="1">
      <alignment horizontal="left" vertical="center" wrapText="1" readingOrder="1"/>
    </xf>
    <xf numFmtId="0" fontId="16" fillId="0" borderId="0" xfId="0" applyFont="1" applyBorder="1" applyAlignment="1">
      <alignment horizontal="right"/>
    </xf>
    <xf numFmtId="0" fontId="8" fillId="0" borderId="0" xfId="0" applyFont="1" applyBorder="1"/>
    <xf numFmtId="164" fontId="22" fillId="0" borderId="0" xfId="0" applyNumberFormat="1" applyFont="1" applyBorder="1"/>
    <xf numFmtId="0" fontId="32" fillId="0" borderId="0" xfId="0" applyFont="1" applyFill="1" applyBorder="1" applyAlignment="1">
      <alignment horizontal="center"/>
    </xf>
    <xf numFmtId="0" fontId="31" fillId="0" borderId="0" xfId="0" applyFont="1" applyFill="1" applyBorder="1"/>
    <xf numFmtId="0" fontId="32" fillId="0" borderId="0" xfId="0" applyFont="1" applyFill="1" applyBorder="1"/>
    <xf numFmtId="4" fontId="19" fillId="0" borderId="0" xfId="0" applyNumberFormat="1" applyFont="1" applyFill="1" applyBorder="1"/>
    <xf numFmtId="0" fontId="12" fillId="0" borderId="0" xfId="0" applyFont="1" applyFill="1" applyBorder="1"/>
    <xf numFmtId="0" fontId="19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10" fillId="4" borderId="0" xfId="1" applyFont="1" applyFill="1" applyAlignment="1">
      <alignment vertical="center" readingOrder="1"/>
    </xf>
    <xf numFmtId="0" fontId="1" fillId="0" borderId="0" xfId="0" applyFont="1" applyFill="1" applyBorder="1"/>
    <xf numFmtId="4" fontId="16" fillId="0" borderId="24" xfId="0" applyNumberFormat="1" applyFont="1" applyBorder="1"/>
    <xf numFmtId="0" fontId="29" fillId="0" borderId="0" xfId="0" applyFont="1" applyAlignment="1">
      <alignment horizontal="right"/>
    </xf>
    <xf numFmtId="4" fontId="14" fillId="0" borderId="0" xfId="0" applyNumberFormat="1" applyFont="1" applyAlignment="1">
      <alignment horizontal="right"/>
    </xf>
    <xf numFmtId="4" fontId="14" fillId="0" borderId="6" xfId="0" applyNumberFormat="1" applyFont="1" applyFill="1" applyBorder="1"/>
    <xf numFmtId="4" fontId="34" fillId="0" borderId="0" xfId="0" applyNumberFormat="1" applyFont="1" applyFill="1" applyBorder="1"/>
    <xf numFmtId="4" fontId="35" fillId="0" borderId="0" xfId="0" applyNumberFormat="1" applyFont="1" applyFill="1" applyBorder="1"/>
    <xf numFmtId="4" fontId="22" fillId="0" borderId="7" xfId="0" applyNumberFormat="1" applyFont="1" applyFill="1" applyBorder="1"/>
    <xf numFmtId="4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" fontId="22" fillId="0" borderId="8" xfId="0" applyNumberFormat="1" applyFont="1" applyFill="1" applyBorder="1"/>
    <xf numFmtId="0" fontId="1" fillId="0" borderId="0" xfId="0" applyFont="1" applyFill="1" applyBorder="1"/>
    <xf numFmtId="4" fontId="23" fillId="0" borderId="0" xfId="0" applyNumberFormat="1" applyFont="1" applyFill="1" applyBorder="1"/>
    <xf numFmtId="0" fontId="12" fillId="0" borderId="10" xfId="0" applyFont="1" applyBorder="1"/>
    <xf numFmtId="0" fontId="12" fillId="0" borderId="11" xfId="0" applyFont="1" applyBorder="1"/>
    <xf numFmtId="4" fontId="12" fillId="0" borderId="12" xfId="0" applyNumberFormat="1" applyFont="1" applyBorder="1"/>
    <xf numFmtId="0" fontId="12" fillId="0" borderId="13" xfId="0" applyFont="1" applyBorder="1"/>
    <xf numFmtId="0" fontId="12" fillId="0" borderId="0" xfId="0" applyFont="1" applyBorder="1"/>
    <xf numFmtId="4" fontId="12" fillId="0" borderId="14" xfId="0" applyNumberFormat="1" applyFont="1" applyBorder="1"/>
    <xf numFmtId="0" fontId="37" fillId="6" borderId="15" xfId="1" applyFont="1" applyFill="1" applyBorder="1" applyAlignment="1">
      <alignment horizontal="left" vertical="center" wrapText="1" readingOrder="1"/>
    </xf>
    <xf numFmtId="0" fontId="37" fillId="6" borderId="6" xfId="1" applyFont="1" applyFill="1" applyBorder="1" applyAlignment="1">
      <alignment vertical="center" wrapText="1" readingOrder="1"/>
    </xf>
    <xf numFmtId="4" fontId="37" fillId="6" borderId="16" xfId="1" applyNumberFormat="1" applyFont="1" applyFill="1" applyBorder="1" applyAlignment="1">
      <alignment horizontal="right" vertical="center" wrapText="1" readingOrder="1"/>
    </xf>
    <xf numFmtId="0" fontId="8" fillId="0" borderId="2" xfId="0" applyFont="1" applyBorder="1"/>
    <xf numFmtId="0" fontId="36" fillId="0" borderId="4" xfId="0" applyFont="1" applyBorder="1"/>
    <xf numFmtId="4" fontId="36" fillId="0" borderId="3" xfId="0" applyNumberFormat="1" applyFont="1" applyBorder="1"/>
    <xf numFmtId="4" fontId="12" fillId="0" borderId="7" xfId="0" applyNumberFormat="1" applyFont="1" applyBorder="1"/>
    <xf numFmtId="4" fontId="12" fillId="0" borderId="8" xfId="0" applyNumberFormat="1" applyFont="1" applyBorder="1"/>
    <xf numFmtId="4" fontId="37" fillId="6" borderId="9" xfId="1" applyNumberFormat="1" applyFont="1" applyFill="1" applyBorder="1" applyAlignment="1">
      <alignment horizontal="right" vertical="center" wrapText="1" readingOrder="1"/>
    </xf>
    <xf numFmtId="4" fontId="36" fillId="0" borderId="5" xfId="0" applyNumberFormat="1" applyFont="1" applyBorder="1"/>
    <xf numFmtId="164" fontId="38" fillId="6" borderId="7" xfId="1" applyNumberFormat="1" applyFont="1" applyFill="1" applyBorder="1" applyAlignment="1">
      <alignment horizontal="right" vertical="center" wrapText="1" readingOrder="1"/>
    </xf>
    <xf numFmtId="0" fontId="23" fillId="0" borderId="15" xfId="0" applyFont="1" applyBorder="1"/>
    <xf numFmtId="164" fontId="22" fillId="0" borderId="9" xfId="0" applyNumberFormat="1" applyFont="1" applyBorder="1"/>
    <xf numFmtId="164" fontId="38" fillId="6" borderId="11" xfId="1" applyNumberFormat="1" applyFont="1" applyFill="1" applyBorder="1" applyAlignment="1">
      <alignment horizontal="right" vertical="center" wrapText="1" readingOrder="1"/>
    </xf>
    <xf numFmtId="164" fontId="38" fillId="6" borderId="6" xfId="1" applyNumberFormat="1" applyFont="1" applyFill="1" applyBorder="1" applyAlignment="1">
      <alignment horizontal="right" vertical="center" wrapText="1" readingOrder="1"/>
    </xf>
    <xf numFmtId="164" fontId="22" fillId="0" borderId="6" xfId="0" applyNumberFormat="1" applyFont="1" applyBorder="1"/>
    <xf numFmtId="164" fontId="38" fillId="6" borderId="9" xfId="1" applyNumberFormat="1" applyFont="1" applyFill="1" applyBorder="1" applyAlignment="1">
      <alignment horizontal="right" vertical="center" wrapText="1" readingOrder="1"/>
    </xf>
    <xf numFmtId="0" fontId="9" fillId="6" borderId="0" xfId="1" applyNumberFormat="1" applyFont="1" applyFill="1" applyBorder="1" applyAlignment="1">
      <alignment vertical="center" wrapText="1" readingOrder="1"/>
    </xf>
    <xf numFmtId="0" fontId="10" fillId="6" borderId="0" xfId="1" applyNumberFormat="1" applyFont="1" applyFill="1" applyBorder="1" applyAlignment="1">
      <alignment horizontal="left" vertical="center" wrapText="1" readingOrder="1"/>
    </xf>
    <xf numFmtId="0" fontId="10" fillId="6" borderId="0" xfId="1" applyNumberFormat="1" applyFont="1" applyFill="1" applyBorder="1" applyAlignment="1">
      <alignment vertical="center" wrapText="1" readingOrder="1"/>
    </xf>
    <xf numFmtId="164" fontId="10" fillId="6" borderId="0" xfId="1" applyNumberFormat="1" applyFont="1" applyFill="1" applyBorder="1" applyAlignment="1">
      <alignment horizontal="right" vertical="center" wrapText="1" readingOrder="1"/>
    </xf>
    <xf numFmtId="0" fontId="9" fillId="6" borderId="0" xfId="1" applyNumberFormat="1" applyFont="1" applyFill="1" applyBorder="1" applyAlignment="1">
      <alignment horizontal="left" vertical="center" wrapText="1" readingOrder="1"/>
    </xf>
    <xf numFmtId="164" fontId="39" fillId="6" borderId="0" xfId="1" applyNumberFormat="1" applyFont="1" applyFill="1" applyBorder="1" applyAlignment="1">
      <alignment horizontal="right" vertical="center" wrapText="1" readingOrder="1"/>
    </xf>
    <xf numFmtId="164" fontId="10" fillId="0" borderId="0" xfId="1" applyNumberFormat="1" applyFont="1" applyFill="1" applyBorder="1" applyAlignment="1">
      <alignment horizontal="right" vertical="center" wrapText="1" readingOrder="1"/>
    </xf>
    <xf numFmtId="164" fontId="9" fillId="0" borderId="0" xfId="1" applyNumberFormat="1" applyFont="1" applyFill="1" applyBorder="1" applyAlignment="1">
      <alignment horizontal="right" vertical="center" wrapText="1" readingOrder="1"/>
    </xf>
    <xf numFmtId="0" fontId="12" fillId="0" borderId="0" xfId="0" applyFont="1" applyFill="1" applyBorder="1" applyAlignment="1">
      <alignment horizontal="right" vertical="top"/>
    </xf>
    <xf numFmtId="0" fontId="10" fillId="8" borderId="0" xfId="1" applyNumberFormat="1" applyFont="1" applyFill="1" applyBorder="1" applyAlignment="1">
      <alignment horizontal="left" vertical="center" wrapText="1" readingOrder="1"/>
    </xf>
    <xf numFmtId="0" fontId="10" fillId="8" borderId="0" xfId="1" applyNumberFormat="1" applyFont="1" applyFill="1" applyBorder="1" applyAlignment="1">
      <alignment vertical="center" wrapText="1" readingOrder="1"/>
    </xf>
    <xf numFmtId="164" fontId="10" fillId="8" borderId="0" xfId="1" applyNumberFormat="1" applyFont="1" applyFill="1" applyBorder="1" applyAlignment="1">
      <alignment horizontal="right" vertical="center" wrapText="1" readingOrder="1"/>
    </xf>
    <xf numFmtId="4" fontId="10" fillId="0" borderId="0" xfId="1" applyNumberFormat="1" applyFont="1" applyFill="1" applyBorder="1" applyAlignment="1">
      <alignment horizontal="right" vertical="center" wrapText="1" readingOrder="1"/>
    </xf>
    <xf numFmtId="0" fontId="10" fillId="9" borderId="0" xfId="1" applyNumberFormat="1" applyFont="1" applyFill="1" applyBorder="1" applyAlignment="1">
      <alignment horizontal="left" vertical="center" wrapText="1" readingOrder="1"/>
    </xf>
    <xf numFmtId="0" fontId="10" fillId="9" borderId="0" xfId="1" applyNumberFormat="1" applyFont="1" applyFill="1" applyBorder="1" applyAlignment="1">
      <alignment vertical="center" wrapText="1" readingOrder="1"/>
    </xf>
    <xf numFmtId="164" fontId="10" fillId="9" borderId="0" xfId="1" applyNumberFormat="1" applyFont="1" applyFill="1" applyBorder="1" applyAlignment="1">
      <alignment horizontal="right" vertical="center" wrapText="1" readingOrder="1"/>
    </xf>
    <xf numFmtId="0" fontId="10" fillId="10" borderId="0" xfId="1" applyNumberFormat="1" applyFont="1" applyFill="1" applyBorder="1" applyAlignment="1">
      <alignment horizontal="left" vertical="center" wrapText="1" readingOrder="1"/>
    </xf>
    <xf numFmtId="0" fontId="10" fillId="10" borderId="0" xfId="1" applyNumberFormat="1" applyFont="1" applyFill="1" applyBorder="1" applyAlignment="1">
      <alignment vertical="center" wrapText="1" readingOrder="1"/>
    </xf>
    <xf numFmtId="164" fontId="10" fillId="10" borderId="0" xfId="1" applyNumberFormat="1" applyFont="1" applyFill="1" applyBorder="1" applyAlignment="1">
      <alignment horizontal="right" vertical="center" wrapText="1" readingOrder="1"/>
    </xf>
    <xf numFmtId="0" fontId="10" fillId="3" borderId="0" xfId="1" applyNumberFormat="1" applyFont="1" applyFill="1" applyBorder="1" applyAlignment="1">
      <alignment horizontal="left" vertical="center" wrapText="1" readingOrder="1"/>
    </xf>
    <xf numFmtId="0" fontId="10" fillId="3" borderId="0" xfId="1" applyNumberFormat="1" applyFont="1" applyFill="1" applyBorder="1" applyAlignment="1">
      <alignment vertical="center" wrapText="1" readingOrder="1"/>
    </xf>
    <xf numFmtId="164" fontId="10" fillId="3" borderId="0" xfId="1" applyNumberFormat="1" applyFont="1" applyFill="1" applyBorder="1" applyAlignment="1">
      <alignment horizontal="right" vertical="center" wrapText="1" readingOrder="1"/>
    </xf>
    <xf numFmtId="0" fontId="10" fillId="4" borderId="0" xfId="1" applyNumberFormat="1" applyFont="1" applyFill="1" applyBorder="1" applyAlignment="1">
      <alignment horizontal="left" vertical="center" wrapText="1" readingOrder="1"/>
    </xf>
    <xf numFmtId="0" fontId="10" fillId="4" borderId="0" xfId="1" applyNumberFormat="1" applyFont="1" applyFill="1" applyBorder="1" applyAlignment="1">
      <alignment vertical="center" wrapText="1" readingOrder="1"/>
    </xf>
    <xf numFmtId="164" fontId="10" fillId="4" borderId="0" xfId="1" applyNumberFormat="1" applyFont="1" applyFill="1" applyBorder="1" applyAlignment="1">
      <alignment horizontal="right" vertical="center" wrapText="1" readingOrder="1"/>
    </xf>
    <xf numFmtId="0" fontId="10" fillId="7" borderId="0" xfId="1" applyNumberFormat="1" applyFont="1" applyFill="1" applyBorder="1" applyAlignment="1">
      <alignment horizontal="left" vertical="center" wrapText="1" readingOrder="1"/>
    </xf>
    <xf numFmtId="0" fontId="10" fillId="7" borderId="0" xfId="1" applyNumberFormat="1" applyFont="1" applyFill="1" applyBorder="1" applyAlignment="1">
      <alignment vertical="center" wrapText="1" readingOrder="1"/>
    </xf>
    <xf numFmtId="164" fontId="10" fillId="15" borderId="0" xfId="1" applyNumberFormat="1" applyFont="1" applyFill="1" applyBorder="1" applyAlignment="1">
      <alignment horizontal="right" vertical="center" wrapText="1" readingOrder="1"/>
    </xf>
    <xf numFmtId="0" fontId="10" fillId="5" borderId="0" xfId="1" applyNumberFormat="1" applyFont="1" applyFill="1" applyBorder="1" applyAlignment="1">
      <alignment horizontal="left" vertical="center" wrapText="1" readingOrder="1"/>
    </xf>
    <xf numFmtId="0" fontId="10" fillId="5" borderId="0" xfId="1" applyNumberFormat="1" applyFont="1" applyFill="1" applyBorder="1" applyAlignment="1">
      <alignment vertical="center" wrapText="1" readingOrder="1"/>
    </xf>
    <xf numFmtId="164" fontId="10" fillId="5" borderId="0" xfId="1" applyNumberFormat="1" applyFont="1" applyFill="1" applyBorder="1" applyAlignment="1">
      <alignment horizontal="right" vertical="center" wrapText="1" readingOrder="1"/>
    </xf>
    <xf numFmtId="4" fontId="9" fillId="0" borderId="0" xfId="1" applyNumberFormat="1" applyFont="1" applyFill="1" applyBorder="1" applyAlignment="1">
      <alignment horizontal="right" vertical="center" wrapText="1" readingOrder="1"/>
    </xf>
    <xf numFmtId="164" fontId="10" fillId="7" borderId="0" xfId="1" applyNumberFormat="1" applyFont="1" applyFill="1" applyBorder="1" applyAlignment="1">
      <alignment horizontal="right" vertical="center" wrapText="1" readingOrder="1"/>
    </xf>
    <xf numFmtId="0" fontId="22" fillId="0" borderId="0" xfId="0" applyFont="1" applyFill="1" applyBorder="1" applyAlignment="1">
      <alignment horizontal="right" vertical="top"/>
    </xf>
    <xf numFmtId="0" fontId="40" fillId="6" borderId="0" xfId="1" applyNumberFormat="1" applyFont="1" applyFill="1" applyBorder="1" applyAlignment="1">
      <alignment vertical="center" wrapText="1" readingOrder="1"/>
    </xf>
    <xf numFmtId="164" fontId="41" fillId="6" borderId="0" xfId="1" applyNumberFormat="1" applyFont="1" applyFill="1" applyBorder="1" applyAlignment="1">
      <alignment horizontal="right" vertical="center" wrapText="1" readingOrder="1"/>
    </xf>
    <xf numFmtId="14" fontId="10" fillId="4" borderId="0" xfId="1" applyNumberFormat="1" applyFont="1" applyFill="1" applyBorder="1" applyAlignment="1">
      <alignment horizontal="left" vertical="center" wrapText="1" readingOrder="1"/>
    </xf>
    <xf numFmtId="0" fontId="14" fillId="0" borderId="0" xfId="0" applyFont="1" applyAlignment="1">
      <alignment horizontal="right" vertical="center"/>
    </xf>
    <xf numFmtId="0" fontId="38" fillId="6" borderId="10" xfId="1" applyFont="1" applyFill="1" applyBorder="1" applyAlignment="1">
      <alignment vertical="center" wrapText="1" readingOrder="1"/>
    </xf>
    <xf numFmtId="0" fontId="38" fillId="6" borderId="15" xfId="1" applyFont="1" applyFill="1" applyBorder="1" applyAlignment="1">
      <alignment vertical="center" wrapText="1" readingOrder="1"/>
    </xf>
    <xf numFmtId="0" fontId="14" fillId="0" borderId="0" xfId="0" applyFont="1" applyAlignment="1">
      <alignment horizontal="right"/>
    </xf>
    <xf numFmtId="0" fontId="1" fillId="0" borderId="0" xfId="0" applyFont="1"/>
    <xf numFmtId="0" fontId="33" fillId="0" borderId="0" xfId="1" applyNumberFormat="1" applyFont="1" applyFill="1" applyBorder="1" applyAlignment="1">
      <alignment vertical="top" wrapText="1" readingOrder="1"/>
    </xf>
    <xf numFmtId="0" fontId="30" fillId="0" borderId="0" xfId="0" applyFont="1" applyFill="1" applyBorder="1"/>
    <xf numFmtId="0" fontId="18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CE"/>
      <rgbColor rgb="003535FF"/>
      <rgbColor rgb="00FEDE01"/>
      <rgbColor rgb="00FFEE75"/>
      <rgbColor rgb="00A3C9B9"/>
      <rgbColor rgb="00FFFF97"/>
      <rgbColor rgb="009CA9FE"/>
      <rgbColor rgb="00C1C1FF"/>
      <rgbColor rgb="00E1E1F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00FF"/>
      <color rgb="FF0CD24E"/>
      <color rgb="FF252EEB"/>
      <color rgb="FFFFFF99"/>
      <color rgb="FFFFF5A7"/>
      <color rgb="FF152E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7"/>
  <sheetViews>
    <sheetView showGridLines="0" tabSelected="1" topLeftCell="A103" workbookViewId="0">
      <selection activeCell="I6" sqref="I6"/>
    </sheetView>
  </sheetViews>
  <sheetFormatPr defaultRowHeight="15" x14ac:dyDescent="0.25"/>
  <cols>
    <col min="1" max="1" width="6" style="25" customWidth="1"/>
    <col min="2" max="2" width="10.5703125" style="129" customWidth="1"/>
    <col min="3" max="3" width="7" style="129" customWidth="1"/>
    <col min="4" max="4" width="62" style="129" customWidth="1"/>
    <col min="5" max="5" width="14.28515625" style="129" customWidth="1"/>
    <col min="6" max="6" width="11.5703125" style="129" customWidth="1"/>
    <col min="7" max="7" width="13.140625" style="129" customWidth="1"/>
    <col min="8" max="16384" width="9.140625" style="129"/>
  </cols>
  <sheetData>
    <row r="1" spans="1:7" ht="28.5" customHeight="1" x14ac:dyDescent="0.25">
      <c r="B1" s="210" t="s">
        <v>263</v>
      </c>
      <c r="C1" s="211"/>
      <c r="D1" s="211"/>
      <c r="E1" s="211"/>
      <c r="F1" s="211"/>
      <c r="G1" s="211"/>
    </row>
    <row r="2" spans="1:7" ht="19.899999999999999" customHeight="1" x14ac:dyDescent="0.25">
      <c r="B2" s="212" t="s">
        <v>410</v>
      </c>
      <c r="C2" s="213"/>
      <c r="D2" s="213"/>
      <c r="E2" s="213"/>
      <c r="F2" s="213"/>
      <c r="G2" s="213"/>
    </row>
    <row r="3" spans="1:7" ht="16.5" customHeight="1" x14ac:dyDescent="0.25">
      <c r="D3" s="123" t="s">
        <v>368</v>
      </c>
    </row>
    <row r="4" spans="1:7" ht="18" customHeight="1" x14ac:dyDescent="0.25"/>
    <row r="5" spans="1:7" ht="21.75" customHeight="1" x14ac:dyDescent="0.25">
      <c r="B5" s="1" t="s">
        <v>1</v>
      </c>
      <c r="C5" s="1" t="s">
        <v>2</v>
      </c>
      <c r="D5" s="1" t="s">
        <v>3</v>
      </c>
      <c r="E5" s="2" t="s">
        <v>4</v>
      </c>
      <c r="F5" s="49" t="s">
        <v>286</v>
      </c>
      <c r="G5" s="49" t="s">
        <v>287</v>
      </c>
    </row>
    <row r="6" spans="1:7" ht="22.5" x14ac:dyDescent="0.25">
      <c r="B6" s="3" t="s">
        <v>5</v>
      </c>
      <c r="C6" s="3" t="s">
        <v>55</v>
      </c>
      <c r="D6" s="4" t="s">
        <v>56</v>
      </c>
      <c r="E6" s="23">
        <f>E7+E14+E26+E48+E57</f>
        <v>1282950</v>
      </c>
      <c r="F6" s="23">
        <f>F7+F14+F26+F48+F57</f>
        <v>71983.349999999991</v>
      </c>
      <c r="G6" s="23">
        <f>G7+G14+G26+G48+G57</f>
        <v>1354933.35</v>
      </c>
    </row>
    <row r="7" spans="1:7" x14ac:dyDescent="0.25">
      <c r="B7" s="5" t="s">
        <v>6</v>
      </c>
      <c r="C7" s="5" t="s">
        <v>7</v>
      </c>
      <c r="D7" s="6" t="s">
        <v>8</v>
      </c>
      <c r="E7" s="21">
        <f>E8</f>
        <v>14000</v>
      </c>
      <c r="F7" s="21">
        <f t="shared" ref="F7:G8" si="0">F8</f>
        <v>3343.54</v>
      </c>
      <c r="G7" s="21">
        <f t="shared" si="0"/>
        <v>17343.54</v>
      </c>
    </row>
    <row r="8" spans="1:7" x14ac:dyDescent="0.25">
      <c r="B8" s="7" t="s">
        <v>6</v>
      </c>
      <c r="C8" s="7" t="s">
        <v>9</v>
      </c>
      <c r="D8" s="8" t="s">
        <v>10</v>
      </c>
      <c r="E8" s="22">
        <f>E9</f>
        <v>14000</v>
      </c>
      <c r="F8" s="22">
        <f t="shared" si="0"/>
        <v>3343.54</v>
      </c>
      <c r="G8" s="22">
        <f t="shared" si="0"/>
        <v>17343.54</v>
      </c>
    </row>
    <row r="9" spans="1:7" x14ac:dyDescent="0.25">
      <c r="B9" s="9" t="s">
        <v>11</v>
      </c>
      <c r="C9" s="9" t="s">
        <v>57</v>
      </c>
      <c r="D9" s="10" t="s">
        <v>58</v>
      </c>
      <c r="E9" s="18">
        <f>E10+E12</f>
        <v>14000</v>
      </c>
      <c r="F9" s="18">
        <f t="shared" ref="F9:G9" si="1">F10+F12</f>
        <v>3343.54</v>
      </c>
      <c r="G9" s="18">
        <f t="shared" si="1"/>
        <v>17343.54</v>
      </c>
    </row>
    <row r="10" spans="1:7" x14ac:dyDescent="0.25">
      <c r="B10" s="169" t="s">
        <v>0</v>
      </c>
      <c r="C10" s="169" t="s">
        <v>12</v>
      </c>
      <c r="D10" s="170" t="s">
        <v>13</v>
      </c>
      <c r="E10" s="171">
        <f>E11</f>
        <v>10000</v>
      </c>
      <c r="F10" s="171">
        <f t="shared" ref="F10:G10" si="2">F11</f>
        <v>2000</v>
      </c>
      <c r="G10" s="171">
        <f t="shared" si="2"/>
        <v>12000</v>
      </c>
    </row>
    <row r="11" spans="1:7" x14ac:dyDescent="0.25">
      <c r="A11" s="26"/>
      <c r="B11" s="172" t="s">
        <v>59</v>
      </c>
      <c r="C11" s="172" t="s">
        <v>12</v>
      </c>
      <c r="D11" s="168" t="s">
        <v>13</v>
      </c>
      <c r="E11" s="117">
        <v>10000</v>
      </c>
      <c r="F11" s="117">
        <v>2000</v>
      </c>
      <c r="G11" s="117">
        <f t="shared" ref="G11" si="3">E11+F11</f>
        <v>12000</v>
      </c>
    </row>
    <row r="12" spans="1:7" x14ac:dyDescent="0.25">
      <c r="B12" s="169" t="s">
        <v>0</v>
      </c>
      <c r="C12" s="169" t="s">
        <v>30</v>
      </c>
      <c r="D12" s="170" t="s">
        <v>31</v>
      </c>
      <c r="E12" s="171">
        <f>E13</f>
        <v>4000</v>
      </c>
      <c r="F12" s="171">
        <f t="shared" ref="F12:G12" si="4">F13</f>
        <v>1343.54</v>
      </c>
      <c r="G12" s="171">
        <f t="shared" si="4"/>
        <v>5343.54</v>
      </c>
    </row>
    <row r="13" spans="1:7" x14ac:dyDescent="0.25">
      <c r="A13" s="26"/>
      <c r="B13" s="172" t="s">
        <v>60</v>
      </c>
      <c r="C13" s="169" t="s">
        <v>32</v>
      </c>
      <c r="D13" s="170" t="s">
        <v>33</v>
      </c>
      <c r="E13" s="171">
        <v>4000</v>
      </c>
      <c r="F13" s="171">
        <v>1343.54</v>
      </c>
      <c r="G13" s="173">
        <f t="shared" ref="G13" si="5">E13+F13</f>
        <v>5343.54</v>
      </c>
    </row>
    <row r="14" spans="1:7" x14ac:dyDescent="0.25">
      <c r="B14" s="5" t="s">
        <v>6</v>
      </c>
      <c r="C14" s="5" t="s">
        <v>14</v>
      </c>
      <c r="D14" s="6" t="s">
        <v>15</v>
      </c>
      <c r="E14" s="21">
        <f>E15</f>
        <v>66800</v>
      </c>
      <c r="F14" s="21">
        <f t="shared" ref="F14:G16" si="6">F15</f>
        <v>-3478.37</v>
      </c>
      <c r="G14" s="21">
        <f t="shared" si="6"/>
        <v>63321.63</v>
      </c>
    </row>
    <row r="15" spans="1:7" x14ac:dyDescent="0.25">
      <c r="B15" s="7" t="s">
        <v>6</v>
      </c>
      <c r="C15" s="7" t="s">
        <v>16</v>
      </c>
      <c r="D15" s="8" t="s">
        <v>17</v>
      </c>
      <c r="E15" s="22">
        <f>E16</f>
        <v>66800</v>
      </c>
      <c r="F15" s="22">
        <f t="shared" si="6"/>
        <v>-3478.37</v>
      </c>
      <c r="G15" s="22">
        <f t="shared" si="6"/>
        <v>63321.63</v>
      </c>
    </row>
    <row r="16" spans="1:7" x14ac:dyDescent="0.25">
      <c r="B16" s="15" t="s">
        <v>6</v>
      </c>
      <c r="C16" s="15" t="s">
        <v>18</v>
      </c>
      <c r="D16" s="16" t="s">
        <v>19</v>
      </c>
      <c r="E16" s="17">
        <f>E17</f>
        <v>66800</v>
      </c>
      <c r="F16" s="17">
        <f t="shared" si="6"/>
        <v>-3478.37</v>
      </c>
      <c r="G16" s="17">
        <f t="shared" si="6"/>
        <v>63321.63</v>
      </c>
    </row>
    <row r="17" spans="1:7" x14ac:dyDescent="0.25">
      <c r="B17" s="9" t="s">
        <v>11</v>
      </c>
      <c r="C17" s="9" t="s">
        <v>57</v>
      </c>
      <c r="D17" s="10" t="s">
        <v>58</v>
      </c>
      <c r="E17" s="18">
        <f>E18+E21</f>
        <v>66800</v>
      </c>
      <c r="F17" s="18">
        <f t="shared" ref="F17:G17" si="7">F18+F21</f>
        <v>-3478.37</v>
      </c>
      <c r="G17" s="18">
        <f t="shared" si="7"/>
        <v>63321.63</v>
      </c>
    </row>
    <row r="18" spans="1:7" x14ac:dyDescent="0.25">
      <c r="B18" s="169" t="s">
        <v>0</v>
      </c>
      <c r="C18" s="169" t="s">
        <v>20</v>
      </c>
      <c r="D18" s="170" t="s">
        <v>21</v>
      </c>
      <c r="E18" s="171">
        <f>E19+E20</f>
        <v>66300</v>
      </c>
      <c r="F18" s="171">
        <f t="shared" ref="F18:G18" si="8">F19+F20</f>
        <v>-7000</v>
      </c>
      <c r="G18" s="171">
        <f t="shared" si="8"/>
        <v>59300</v>
      </c>
    </row>
    <row r="19" spans="1:7" ht="22.5" x14ac:dyDescent="0.25">
      <c r="A19" s="26"/>
      <c r="B19" s="172" t="s">
        <v>61</v>
      </c>
      <c r="C19" s="172" t="s">
        <v>20</v>
      </c>
      <c r="D19" s="168" t="s">
        <v>307</v>
      </c>
      <c r="E19" s="117">
        <v>3300</v>
      </c>
      <c r="F19" s="117">
        <v>0</v>
      </c>
      <c r="G19" s="117">
        <f t="shared" ref="G19:G20" si="9">E19+F19</f>
        <v>3300</v>
      </c>
    </row>
    <row r="20" spans="1:7" x14ac:dyDescent="0.25">
      <c r="B20" s="172" t="s">
        <v>62</v>
      </c>
      <c r="C20" s="172" t="s">
        <v>20</v>
      </c>
      <c r="D20" s="168" t="s">
        <v>306</v>
      </c>
      <c r="E20" s="117">
        <v>63000</v>
      </c>
      <c r="F20" s="117">
        <v>-7000</v>
      </c>
      <c r="G20" s="117">
        <f t="shared" si="9"/>
        <v>56000</v>
      </c>
    </row>
    <row r="21" spans="1:7" x14ac:dyDescent="0.25">
      <c r="B21" s="169" t="s">
        <v>0</v>
      </c>
      <c r="C21" s="169" t="s">
        <v>30</v>
      </c>
      <c r="D21" s="170" t="s">
        <v>31</v>
      </c>
      <c r="E21" s="171">
        <f>E22+E23+E24+E25</f>
        <v>500</v>
      </c>
      <c r="F21" s="171">
        <f t="shared" ref="F21:G21" si="10">F22+F23+F24+F25</f>
        <v>3521.63</v>
      </c>
      <c r="G21" s="171">
        <f t="shared" si="10"/>
        <v>4021.63</v>
      </c>
    </row>
    <row r="22" spans="1:7" x14ac:dyDescent="0.25">
      <c r="B22" s="172" t="s">
        <v>63</v>
      </c>
      <c r="C22" s="169" t="s">
        <v>32</v>
      </c>
      <c r="D22" s="170" t="s">
        <v>308</v>
      </c>
      <c r="E22" s="171">
        <v>500</v>
      </c>
      <c r="F22" s="171">
        <v>0</v>
      </c>
      <c r="G22" s="171">
        <f t="shared" ref="G22:G25" si="11">E22+F22</f>
        <v>500</v>
      </c>
    </row>
    <row r="23" spans="1:7" x14ac:dyDescent="0.25">
      <c r="B23" s="172"/>
      <c r="C23" s="169" t="s">
        <v>32</v>
      </c>
      <c r="D23" s="170" t="s">
        <v>309</v>
      </c>
      <c r="E23" s="171">
        <v>0</v>
      </c>
      <c r="F23" s="171">
        <v>224.71</v>
      </c>
      <c r="G23" s="171">
        <f t="shared" si="11"/>
        <v>224.71</v>
      </c>
    </row>
    <row r="24" spans="1:7" x14ac:dyDescent="0.25">
      <c r="B24" s="172"/>
      <c r="C24" s="169">
        <v>9221</v>
      </c>
      <c r="D24" s="170" t="s">
        <v>405</v>
      </c>
      <c r="E24" s="171">
        <v>0</v>
      </c>
      <c r="F24" s="171">
        <v>558.79</v>
      </c>
      <c r="G24" s="171">
        <f t="shared" si="11"/>
        <v>558.79</v>
      </c>
    </row>
    <row r="25" spans="1:7" x14ac:dyDescent="0.25">
      <c r="B25" s="172" t="s">
        <v>62</v>
      </c>
      <c r="C25" s="169">
        <v>9222</v>
      </c>
      <c r="D25" s="170" t="s">
        <v>399</v>
      </c>
      <c r="E25" s="171">
        <v>0</v>
      </c>
      <c r="F25" s="171">
        <v>2738.13</v>
      </c>
      <c r="G25" s="171">
        <f t="shared" si="11"/>
        <v>2738.13</v>
      </c>
    </row>
    <row r="26" spans="1:7" x14ac:dyDescent="0.25">
      <c r="B26" s="5" t="s">
        <v>6</v>
      </c>
      <c r="C26" s="5" t="s">
        <v>22</v>
      </c>
      <c r="D26" s="6" t="s">
        <v>23</v>
      </c>
      <c r="E26" s="21">
        <f>E27+E43</f>
        <v>1196750</v>
      </c>
      <c r="F26" s="21">
        <f>F27+F43</f>
        <v>70683.62</v>
      </c>
      <c r="G26" s="21">
        <f>G27+G43</f>
        <v>1267433.6200000001</v>
      </c>
    </row>
    <row r="27" spans="1:7" x14ac:dyDescent="0.25">
      <c r="B27" s="7" t="s">
        <v>6</v>
      </c>
      <c r="C27" s="7" t="s">
        <v>24</v>
      </c>
      <c r="D27" s="8" t="s">
        <v>25</v>
      </c>
      <c r="E27" s="22">
        <f>E28</f>
        <v>1195250</v>
      </c>
      <c r="F27" s="22">
        <f t="shared" ref="F27:G29" si="12">F28</f>
        <v>70683.62</v>
      </c>
      <c r="G27" s="22">
        <f t="shared" si="12"/>
        <v>1265933.6200000001</v>
      </c>
    </row>
    <row r="28" spans="1:7" x14ac:dyDescent="0.25">
      <c r="B28" s="15" t="s">
        <v>6</v>
      </c>
      <c r="C28" s="15" t="s">
        <v>26</v>
      </c>
      <c r="D28" s="16" t="s">
        <v>27</v>
      </c>
      <c r="E28" s="17">
        <f>E29</f>
        <v>1195250</v>
      </c>
      <c r="F28" s="17">
        <f t="shared" si="12"/>
        <v>70683.62</v>
      </c>
      <c r="G28" s="17">
        <f t="shared" si="12"/>
        <v>1265933.6200000001</v>
      </c>
    </row>
    <row r="29" spans="1:7" x14ac:dyDescent="0.25">
      <c r="B29" s="9" t="s">
        <v>11</v>
      </c>
      <c r="C29" s="9" t="s">
        <v>57</v>
      </c>
      <c r="D29" s="10" t="s">
        <v>58</v>
      </c>
      <c r="E29" s="18">
        <f>E30</f>
        <v>1195250</v>
      </c>
      <c r="F29" s="18">
        <f t="shared" si="12"/>
        <v>70683.62</v>
      </c>
      <c r="G29" s="18">
        <f t="shared" si="12"/>
        <v>1265933.6200000001</v>
      </c>
    </row>
    <row r="30" spans="1:7" x14ac:dyDescent="0.25">
      <c r="B30" s="169" t="s">
        <v>0</v>
      </c>
      <c r="C30" s="169" t="s">
        <v>28</v>
      </c>
      <c r="D30" s="170" t="s">
        <v>29</v>
      </c>
      <c r="E30" s="171">
        <f>SUM(E31:E42)</f>
        <v>1195250</v>
      </c>
      <c r="F30" s="171">
        <f>SUM(F31:F42)</f>
        <v>70683.62</v>
      </c>
      <c r="G30" s="171">
        <f>SUM(G31:G42)</f>
        <v>1265933.6200000001</v>
      </c>
    </row>
    <row r="31" spans="1:7" x14ac:dyDescent="0.25">
      <c r="A31" s="26"/>
      <c r="B31" s="172" t="s">
        <v>64</v>
      </c>
      <c r="C31" s="172" t="s">
        <v>28</v>
      </c>
      <c r="D31" s="168" t="s">
        <v>65</v>
      </c>
      <c r="E31" s="117">
        <v>1119000</v>
      </c>
      <c r="F31" s="117">
        <v>23600</v>
      </c>
      <c r="G31" s="174">
        <f t="shared" ref="G31:G42" si="13">E31+F31</f>
        <v>1142600</v>
      </c>
    </row>
    <row r="32" spans="1:7" x14ac:dyDescent="0.25">
      <c r="B32" s="172" t="s">
        <v>66</v>
      </c>
      <c r="C32" s="172" t="s">
        <v>28</v>
      </c>
      <c r="D32" s="168" t="s">
        <v>67</v>
      </c>
      <c r="E32" s="117">
        <v>1000</v>
      </c>
      <c r="F32" s="117">
        <v>0</v>
      </c>
      <c r="G32" s="174">
        <f t="shared" si="13"/>
        <v>1000</v>
      </c>
    </row>
    <row r="33" spans="1:7" ht="22.5" x14ac:dyDescent="0.25">
      <c r="B33" s="172" t="s">
        <v>68</v>
      </c>
      <c r="C33" s="172" t="s">
        <v>28</v>
      </c>
      <c r="D33" s="168" t="s">
        <v>348</v>
      </c>
      <c r="E33" s="117">
        <v>4000</v>
      </c>
      <c r="F33" s="117">
        <v>0</v>
      </c>
      <c r="G33" s="174">
        <f t="shared" si="13"/>
        <v>4000</v>
      </c>
    </row>
    <row r="34" spans="1:7" x14ac:dyDescent="0.25">
      <c r="B34" s="172" t="s">
        <v>69</v>
      </c>
      <c r="C34" s="172" t="s">
        <v>28</v>
      </c>
      <c r="D34" s="168" t="s">
        <v>50</v>
      </c>
      <c r="E34" s="117">
        <v>48300</v>
      </c>
      <c r="F34" s="117">
        <v>0</v>
      </c>
      <c r="G34" s="175">
        <f t="shared" si="13"/>
        <v>48300</v>
      </c>
    </row>
    <row r="35" spans="1:7" x14ac:dyDescent="0.25">
      <c r="B35" s="172" t="s">
        <v>417</v>
      </c>
      <c r="C35" s="172">
        <v>636</v>
      </c>
      <c r="D35" s="168" t="s">
        <v>315</v>
      </c>
      <c r="E35" s="117">
        <v>0</v>
      </c>
      <c r="F35" s="117">
        <v>35500</v>
      </c>
      <c r="G35" s="175">
        <f t="shared" si="13"/>
        <v>35500</v>
      </c>
    </row>
    <row r="36" spans="1:7" ht="37.5" customHeight="1" x14ac:dyDescent="0.25">
      <c r="B36" s="172" t="s">
        <v>418</v>
      </c>
      <c r="C36" s="172">
        <v>636</v>
      </c>
      <c r="D36" s="168" t="s">
        <v>316</v>
      </c>
      <c r="E36" s="117">
        <v>0</v>
      </c>
      <c r="F36" s="117">
        <v>675</v>
      </c>
      <c r="G36" s="174">
        <f t="shared" si="13"/>
        <v>675</v>
      </c>
    </row>
    <row r="37" spans="1:7" x14ac:dyDescent="0.25">
      <c r="A37" s="26"/>
      <c r="B37" s="172" t="s">
        <v>70</v>
      </c>
      <c r="C37" s="172" t="s">
        <v>28</v>
      </c>
      <c r="D37" s="168" t="s">
        <v>29</v>
      </c>
      <c r="E37" s="117">
        <v>22950</v>
      </c>
      <c r="F37" s="117">
        <v>0</v>
      </c>
      <c r="G37" s="174">
        <f t="shared" si="13"/>
        <v>22950</v>
      </c>
    </row>
    <row r="38" spans="1:7" x14ac:dyDescent="0.25">
      <c r="A38" s="26"/>
      <c r="B38" s="172" t="s">
        <v>372</v>
      </c>
      <c r="C38" s="169" t="s">
        <v>32</v>
      </c>
      <c r="D38" s="170" t="s">
        <v>335</v>
      </c>
      <c r="E38" s="171">
        <v>0</v>
      </c>
      <c r="F38" s="117">
        <v>441.03</v>
      </c>
      <c r="G38" s="174">
        <f t="shared" si="13"/>
        <v>441.03</v>
      </c>
    </row>
    <row r="39" spans="1:7" x14ac:dyDescent="0.25">
      <c r="A39" s="26"/>
      <c r="B39" s="172"/>
      <c r="C39" s="169" t="s">
        <v>32</v>
      </c>
      <c r="D39" s="170" t="s">
        <v>310</v>
      </c>
      <c r="E39" s="171">
        <v>0</v>
      </c>
      <c r="F39" s="117">
        <v>1228.82</v>
      </c>
      <c r="G39" s="175">
        <f t="shared" si="13"/>
        <v>1228.82</v>
      </c>
    </row>
    <row r="40" spans="1:7" x14ac:dyDescent="0.25">
      <c r="A40" s="26"/>
      <c r="B40" s="172"/>
      <c r="C40" s="169" t="s">
        <v>32</v>
      </c>
      <c r="D40" s="170" t="s">
        <v>311</v>
      </c>
      <c r="E40" s="171">
        <v>0</v>
      </c>
      <c r="F40" s="117">
        <v>570</v>
      </c>
      <c r="G40" s="175">
        <f t="shared" si="13"/>
        <v>570</v>
      </c>
    </row>
    <row r="41" spans="1:7" x14ac:dyDescent="0.25">
      <c r="A41" s="26"/>
      <c r="B41" s="172"/>
      <c r="C41" s="169" t="s">
        <v>32</v>
      </c>
      <c r="D41" s="170" t="s">
        <v>312</v>
      </c>
      <c r="E41" s="171">
        <v>0</v>
      </c>
      <c r="F41" s="117">
        <v>372.07</v>
      </c>
      <c r="G41" s="175">
        <f t="shared" si="13"/>
        <v>372.07</v>
      </c>
    </row>
    <row r="42" spans="1:7" x14ac:dyDescent="0.25">
      <c r="A42" s="26"/>
      <c r="B42" s="172" t="s">
        <v>69</v>
      </c>
      <c r="C42" s="169">
        <v>9222</v>
      </c>
      <c r="D42" s="170" t="s">
        <v>400</v>
      </c>
      <c r="E42" s="171">
        <v>0</v>
      </c>
      <c r="F42" s="173">
        <v>8296.7000000000007</v>
      </c>
      <c r="G42" s="174">
        <f t="shared" si="13"/>
        <v>8296.7000000000007</v>
      </c>
    </row>
    <row r="43" spans="1:7" x14ac:dyDescent="0.25">
      <c r="B43" s="7" t="s">
        <v>6</v>
      </c>
      <c r="C43" s="7" t="s">
        <v>51</v>
      </c>
      <c r="D43" s="8" t="s">
        <v>52</v>
      </c>
      <c r="E43" s="22">
        <f>E44</f>
        <v>1500</v>
      </c>
      <c r="F43" s="22">
        <f t="shared" ref="F43:G45" si="14">F44</f>
        <v>0</v>
      </c>
      <c r="G43" s="22">
        <f t="shared" si="14"/>
        <v>1500</v>
      </c>
    </row>
    <row r="44" spans="1:7" x14ac:dyDescent="0.25">
      <c r="B44" s="15" t="s">
        <v>6</v>
      </c>
      <c r="C44" s="15" t="s">
        <v>53</v>
      </c>
      <c r="D44" s="16" t="s">
        <v>54</v>
      </c>
      <c r="E44" s="17">
        <f>E45</f>
        <v>1500</v>
      </c>
      <c r="F44" s="17">
        <f t="shared" si="14"/>
        <v>0</v>
      </c>
      <c r="G44" s="17">
        <f t="shared" si="14"/>
        <v>1500</v>
      </c>
    </row>
    <row r="45" spans="1:7" x14ac:dyDescent="0.25">
      <c r="B45" s="9" t="s">
        <v>11</v>
      </c>
      <c r="C45" s="9" t="s">
        <v>57</v>
      </c>
      <c r="D45" s="10" t="s">
        <v>58</v>
      </c>
      <c r="E45" s="18">
        <f>E46</f>
        <v>1500</v>
      </c>
      <c r="F45" s="18">
        <f t="shared" si="14"/>
        <v>0</v>
      </c>
      <c r="G45" s="18">
        <f t="shared" si="14"/>
        <v>1500</v>
      </c>
    </row>
    <row r="46" spans="1:7" x14ac:dyDescent="0.25">
      <c r="B46" s="169" t="s">
        <v>0</v>
      </c>
      <c r="C46" s="169" t="s">
        <v>28</v>
      </c>
      <c r="D46" s="170" t="s">
        <v>29</v>
      </c>
      <c r="E46" s="171">
        <f>E47</f>
        <v>1500</v>
      </c>
      <c r="F46" s="171">
        <v>0</v>
      </c>
      <c r="G46" s="171">
        <v>1500</v>
      </c>
    </row>
    <row r="47" spans="1:7" x14ac:dyDescent="0.25">
      <c r="A47" s="26"/>
      <c r="B47" s="172" t="s">
        <v>71</v>
      </c>
      <c r="C47" s="172" t="s">
        <v>28</v>
      </c>
      <c r="D47" s="168" t="s">
        <v>72</v>
      </c>
      <c r="E47" s="117">
        <v>1500</v>
      </c>
      <c r="F47" s="117">
        <v>0</v>
      </c>
      <c r="G47" s="171">
        <f>E47+F47</f>
        <v>1500</v>
      </c>
    </row>
    <row r="48" spans="1:7" x14ac:dyDescent="0.25">
      <c r="B48" s="5" t="s">
        <v>6</v>
      </c>
      <c r="C48" s="5" t="s">
        <v>36</v>
      </c>
      <c r="D48" s="6" t="s">
        <v>37</v>
      </c>
      <c r="E48" s="21">
        <f>E49</f>
        <v>3800</v>
      </c>
      <c r="F48" s="21">
        <f t="shared" ref="F48:G51" si="15">F49</f>
        <v>1350.12</v>
      </c>
      <c r="G48" s="21">
        <f t="shared" si="15"/>
        <v>5150.12</v>
      </c>
    </row>
    <row r="49" spans="1:7" x14ac:dyDescent="0.25">
      <c r="B49" s="7" t="s">
        <v>6</v>
      </c>
      <c r="C49" s="7" t="s">
        <v>38</v>
      </c>
      <c r="D49" s="8" t="s">
        <v>39</v>
      </c>
      <c r="E49" s="22">
        <f>E50</f>
        <v>3800</v>
      </c>
      <c r="F49" s="22">
        <f t="shared" si="15"/>
        <v>1350.12</v>
      </c>
      <c r="G49" s="22">
        <f t="shared" si="15"/>
        <v>5150.12</v>
      </c>
    </row>
    <row r="50" spans="1:7" x14ac:dyDescent="0.25">
      <c r="B50" s="15" t="s">
        <v>6</v>
      </c>
      <c r="C50" s="15" t="s">
        <v>40</v>
      </c>
      <c r="D50" s="16" t="s">
        <v>41</v>
      </c>
      <c r="E50" s="17">
        <f>E51</f>
        <v>3800</v>
      </c>
      <c r="F50" s="17">
        <f t="shared" si="15"/>
        <v>1350.12</v>
      </c>
      <c r="G50" s="17">
        <f t="shared" si="15"/>
        <v>5150.12</v>
      </c>
    </row>
    <row r="51" spans="1:7" x14ac:dyDescent="0.25">
      <c r="B51" s="9" t="s">
        <v>11</v>
      </c>
      <c r="C51" s="9" t="s">
        <v>57</v>
      </c>
      <c r="D51" s="10" t="s">
        <v>58</v>
      </c>
      <c r="E51" s="18">
        <f>E52</f>
        <v>3800</v>
      </c>
      <c r="F51" s="18">
        <f t="shared" si="15"/>
        <v>1350.12</v>
      </c>
      <c r="G51" s="18">
        <f t="shared" si="15"/>
        <v>5150.12</v>
      </c>
    </row>
    <row r="52" spans="1:7" ht="24.75" customHeight="1" x14ac:dyDescent="0.25">
      <c r="B52" s="169" t="s">
        <v>0</v>
      </c>
      <c r="C52" s="169" t="s">
        <v>42</v>
      </c>
      <c r="D52" s="170" t="s">
        <v>43</v>
      </c>
      <c r="E52" s="171">
        <f>SUM(E53:E56)</f>
        <v>3800</v>
      </c>
      <c r="F52" s="171">
        <f t="shared" ref="F52:G52" si="16">SUM(F53:F56)</f>
        <v>1350.12</v>
      </c>
      <c r="G52" s="171">
        <f t="shared" si="16"/>
        <v>5150.12</v>
      </c>
    </row>
    <row r="53" spans="1:7" x14ac:dyDescent="0.25">
      <c r="A53" s="26"/>
      <c r="B53" s="172" t="s">
        <v>73</v>
      </c>
      <c r="C53" s="172" t="s">
        <v>42</v>
      </c>
      <c r="D53" s="168" t="s">
        <v>43</v>
      </c>
      <c r="E53" s="117">
        <v>1800</v>
      </c>
      <c r="F53" s="117">
        <v>-500</v>
      </c>
      <c r="G53" s="117">
        <f>E53+F53</f>
        <v>1300</v>
      </c>
    </row>
    <row r="54" spans="1:7" x14ac:dyDescent="0.25">
      <c r="B54" s="172" t="s">
        <v>74</v>
      </c>
      <c r="C54" s="172" t="s">
        <v>42</v>
      </c>
      <c r="D54" s="168" t="s">
        <v>75</v>
      </c>
      <c r="E54" s="117">
        <v>2000</v>
      </c>
      <c r="F54" s="117">
        <v>0</v>
      </c>
      <c r="G54" s="117">
        <f>E54+F54</f>
        <v>2000</v>
      </c>
    </row>
    <row r="55" spans="1:7" x14ac:dyDescent="0.25">
      <c r="B55" s="172" t="s">
        <v>73</v>
      </c>
      <c r="C55" s="169" t="s">
        <v>32</v>
      </c>
      <c r="D55" s="170" t="s">
        <v>313</v>
      </c>
      <c r="E55" s="171">
        <v>0</v>
      </c>
      <c r="F55" s="171">
        <v>500</v>
      </c>
      <c r="G55" s="171">
        <f>E55+F55</f>
        <v>500</v>
      </c>
    </row>
    <row r="56" spans="1:7" x14ac:dyDescent="0.25">
      <c r="B56" s="172" t="s">
        <v>419</v>
      </c>
      <c r="C56" s="169">
        <v>9221</v>
      </c>
      <c r="D56" s="170" t="s">
        <v>401</v>
      </c>
      <c r="E56" s="171">
        <v>0</v>
      </c>
      <c r="F56" s="171">
        <v>1350.12</v>
      </c>
      <c r="G56" s="171">
        <f>E56+F56</f>
        <v>1350.12</v>
      </c>
    </row>
    <row r="57" spans="1:7" x14ac:dyDescent="0.25">
      <c r="B57" s="5" t="s">
        <v>6</v>
      </c>
      <c r="C57" s="5" t="s">
        <v>44</v>
      </c>
      <c r="D57" s="6" t="s">
        <v>45</v>
      </c>
      <c r="E57" s="21">
        <f>E58</f>
        <v>1600</v>
      </c>
      <c r="F57" s="21">
        <f t="shared" ref="F57:G58" si="17">F58</f>
        <v>84.44</v>
      </c>
      <c r="G57" s="21">
        <f t="shared" si="17"/>
        <v>1684.44</v>
      </c>
    </row>
    <row r="58" spans="1:7" x14ac:dyDescent="0.25">
      <c r="B58" s="7" t="s">
        <v>6</v>
      </c>
      <c r="C58" s="7" t="s">
        <v>46</v>
      </c>
      <c r="D58" s="8" t="s">
        <v>47</v>
      </c>
      <c r="E58" s="22">
        <f>E59</f>
        <v>1600</v>
      </c>
      <c r="F58" s="22">
        <f t="shared" si="17"/>
        <v>84.44</v>
      </c>
      <c r="G58" s="22">
        <f t="shared" si="17"/>
        <v>1684.44</v>
      </c>
    </row>
    <row r="59" spans="1:7" x14ac:dyDescent="0.25">
      <c r="B59" s="9" t="s">
        <v>11</v>
      </c>
      <c r="C59" s="9" t="s">
        <v>57</v>
      </c>
      <c r="D59" s="10" t="s">
        <v>58</v>
      </c>
      <c r="E59" s="18">
        <f>E60+E62</f>
        <v>1600</v>
      </c>
      <c r="F59" s="18">
        <f t="shared" ref="F59:G59" si="18">F60+F62</f>
        <v>84.44</v>
      </c>
      <c r="G59" s="18">
        <f t="shared" si="18"/>
        <v>1684.44</v>
      </c>
    </row>
    <row r="60" spans="1:7" x14ac:dyDescent="0.25">
      <c r="B60" s="11" t="s">
        <v>0</v>
      </c>
      <c r="C60" s="11" t="s">
        <v>20</v>
      </c>
      <c r="D60" s="12" t="s">
        <v>21</v>
      </c>
      <c r="E60" s="19">
        <f>E61</f>
        <v>1500</v>
      </c>
      <c r="F60" s="19">
        <f t="shared" ref="F60:G60" si="19">F61</f>
        <v>0</v>
      </c>
      <c r="G60" s="19">
        <f t="shared" si="19"/>
        <v>1500</v>
      </c>
    </row>
    <row r="61" spans="1:7" x14ac:dyDescent="0.25">
      <c r="B61" s="13" t="s">
        <v>76</v>
      </c>
      <c r="C61" s="13" t="s">
        <v>20</v>
      </c>
      <c r="D61" s="24" t="s">
        <v>77</v>
      </c>
      <c r="E61" s="20">
        <v>1500</v>
      </c>
      <c r="F61" s="20">
        <v>0</v>
      </c>
      <c r="G61" s="117">
        <f>E61+F61</f>
        <v>1500</v>
      </c>
    </row>
    <row r="62" spans="1:7" x14ac:dyDescent="0.25">
      <c r="B62" s="11" t="s">
        <v>0</v>
      </c>
      <c r="C62" s="11" t="s">
        <v>48</v>
      </c>
      <c r="D62" s="12" t="s">
        <v>49</v>
      </c>
      <c r="E62" s="19">
        <f>E63+E64</f>
        <v>100</v>
      </c>
      <c r="F62" s="19">
        <f t="shared" ref="F62:G62" si="20">F63+F64</f>
        <v>84.44</v>
      </c>
      <c r="G62" s="19">
        <f t="shared" si="20"/>
        <v>184.44</v>
      </c>
    </row>
    <row r="63" spans="1:7" x14ac:dyDescent="0.25">
      <c r="B63" s="13" t="s">
        <v>78</v>
      </c>
      <c r="C63" s="13" t="s">
        <v>48</v>
      </c>
      <c r="D63" s="14" t="s">
        <v>49</v>
      </c>
      <c r="E63" s="20">
        <v>100</v>
      </c>
      <c r="F63" s="20">
        <v>0</v>
      </c>
      <c r="G63" s="117">
        <f>E63+F63</f>
        <v>100</v>
      </c>
    </row>
    <row r="64" spans="1:7" x14ac:dyDescent="0.25">
      <c r="B64" s="13" t="s">
        <v>420</v>
      </c>
      <c r="C64" s="169">
        <v>9221</v>
      </c>
      <c r="D64" s="170" t="s">
        <v>314</v>
      </c>
      <c r="E64" s="171">
        <v>0</v>
      </c>
      <c r="F64" s="171">
        <v>84.44</v>
      </c>
      <c r="G64" s="171">
        <f>E64+F64</f>
        <v>84.44</v>
      </c>
    </row>
    <row r="65" spans="2:7" x14ac:dyDescent="0.25">
      <c r="C65" s="82"/>
      <c r="D65" s="82"/>
      <c r="E65" s="82"/>
      <c r="F65" s="82"/>
      <c r="G65" s="82"/>
    </row>
    <row r="66" spans="2:7" x14ac:dyDescent="0.25">
      <c r="C66" s="82"/>
      <c r="D66" s="82"/>
      <c r="E66" s="82"/>
      <c r="F66" s="82"/>
      <c r="G66" s="82"/>
    </row>
    <row r="68" spans="2:7" x14ac:dyDescent="0.25">
      <c r="B68" s="27"/>
      <c r="C68" s="27"/>
      <c r="D68" s="28" t="s">
        <v>265</v>
      </c>
      <c r="E68" s="29">
        <f>E69+E83+E95+E99+E109+E114+E140+E155+E168+E181+E185+E194</f>
        <v>152866</v>
      </c>
      <c r="F68" s="29">
        <f>F69+F83+F95+F99+F109+F114+F140+F155+F168+F181+F185+F194</f>
        <v>25242.3</v>
      </c>
      <c r="G68" s="29">
        <f>G69+G83+G95+G99+G109+G114+G140+G155+G168+G181+G185+G194</f>
        <v>178108.3</v>
      </c>
    </row>
    <row r="69" spans="2:7" ht="22.5" x14ac:dyDescent="0.25">
      <c r="B69" s="30" t="s">
        <v>84</v>
      </c>
      <c r="C69" s="30" t="s">
        <v>131</v>
      </c>
      <c r="D69" s="31" t="s">
        <v>266</v>
      </c>
      <c r="E69" s="32">
        <f t="shared" ref="E69:G69" si="21">E70</f>
        <v>19451</v>
      </c>
      <c r="F69" s="32">
        <f t="shared" si="21"/>
        <v>0</v>
      </c>
      <c r="G69" s="32">
        <f t="shared" si="21"/>
        <v>19451</v>
      </c>
    </row>
    <row r="70" spans="2:7" x14ac:dyDescent="0.25">
      <c r="B70" s="33" t="s">
        <v>6</v>
      </c>
      <c r="C70" s="33" t="s">
        <v>85</v>
      </c>
      <c r="D70" s="34" t="s">
        <v>86</v>
      </c>
      <c r="E70" s="35">
        <f>E71+E76</f>
        <v>19451</v>
      </c>
      <c r="F70" s="35">
        <f t="shared" ref="F70:G70" si="22">F71+F76</f>
        <v>0</v>
      </c>
      <c r="G70" s="35">
        <f t="shared" si="22"/>
        <v>19451</v>
      </c>
    </row>
    <row r="71" spans="2:7" x14ac:dyDescent="0.25">
      <c r="B71" s="36" t="s">
        <v>6</v>
      </c>
      <c r="C71" s="36" t="s">
        <v>87</v>
      </c>
      <c r="D71" s="37" t="s">
        <v>88</v>
      </c>
      <c r="E71" s="38">
        <f t="shared" ref="E71:F71" si="23">E72</f>
        <v>670</v>
      </c>
      <c r="F71" s="38">
        <f t="shared" si="23"/>
        <v>0</v>
      </c>
      <c r="G71" s="38">
        <f>G72</f>
        <v>670</v>
      </c>
    </row>
    <row r="72" spans="2:7" x14ac:dyDescent="0.25">
      <c r="B72" s="39" t="s">
        <v>6</v>
      </c>
      <c r="C72" s="39" t="s">
        <v>133</v>
      </c>
      <c r="D72" s="40" t="s">
        <v>134</v>
      </c>
      <c r="E72" s="41">
        <f>SUM(E73:E75)</f>
        <v>670</v>
      </c>
      <c r="F72" s="41">
        <f>SUM(F73:F75)</f>
        <v>0</v>
      </c>
      <c r="G72" s="41">
        <f>SUM(G73:G75)</f>
        <v>670</v>
      </c>
    </row>
    <row r="73" spans="2:7" x14ac:dyDescent="0.25">
      <c r="B73" s="42" t="s">
        <v>259</v>
      </c>
      <c r="C73" s="42">
        <v>671</v>
      </c>
      <c r="D73" s="43" t="s">
        <v>104</v>
      </c>
      <c r="E73" s="44">
        <v>404</v>
      </c>
      <c r="F73" s="44">
        <v>0</v>
      </c>
      <c r="G73" s="44">
        <f>E73+F73</f>
        <v>404</v>
      </c>
    </row>
    <row r="74" spans="2:7" x14ac:dyDescent="0.25">
      <c r="B74" s="42" t="s">
        <v>259</v>
      </c>
      <c r="C74" s="42">
        <v>671</v>
      </c>
      <c r="D74" s="43" t="s">
        <v>92</v>
      </c>
      <c r="E74" s="44">
        <v>133</v>
      </c>
      <c r="F74" s="44">
        <v>0</v>
      </c>
      <c r="G74" s="44">
        <f>E74+F74</f>
        <v>133</v>
      </c>
    </row>
    <row r="75" spans="2:7" x14ac:dyDescent="0.25">
      <c r="B75" s="42" t="s">
        <v>259</v>
      </c>
      <c r="C75" s="42">
        <v>671</v>
      </c>
      <c r="D75" s="43" t="s">
        <v>90</v>
      </c>
      <c r="E75" s="44">
        <v>133</v>
      </c>
      <c r="F75" s="44">
        <v>0</v>
      </c>
      <c r="G75" s="44">
        <f>E75+F75</f>
        <v>133</v>
      </c>
    </row>
    <row r="76" spans="2:7" x14ac:dyDescent="0.25">
      <c r="B76" s="36" t="s">
        <v>6</v>
      </c>
      <c r="C76" s="36" t="s">
        <v>114</v>
      </c>
      <c r="D76" s="37" t="s">
        <v>115</v>
      </c>
      <c r="E76" s="38">
        <f>SUM(E77:E82)</f>
        <v>18781</v>
      </c>
      <c r="F76" s="38">
        <f t="shared" ref="F76:G76" si="24">SUM(F77:F82)</f>
        <v>0</v>
      </c>
      <c r="G76" s="38">
        <f t="shared" si="24"/>
        <v>18781</v>
      </c>
    </row>
    <row r="77" spans="2:7" x14ac:dyDescent="0.25">
      <c r="B77" s="42" t="s">
        <v>260</v>
      </c>
      <c r="C77" s="42">
        <v>671</v>
      </c>
      <c r="D77" s="43" t="s">
        <v>104</v>
      </c>
      <c r="E77" s="44">
        <v>1295</v>
      </c>
      <c r="F77" s="44">
        <v>0</v>
      </c>
      <c r="G77" s="44">
        <f t="shared" ref="G77:G82" si="25">E77+F77</f>
        <v>1295</v>
      </c>
    </row>
    <row r="78" spans="2:7" x14ac:dyDescent="0.25">
      <c r="B78" s="42" t="s">
        <v>260</v>
      </c>
      <c r="C78" s="42">
        <v>671</v>
      </c>
      <c r="D78" s="43" t="s">
        <v>92</v>
      </c>
      <c r="E78" s="44">
        <v>11130</v>
      </c>
      <c r="F78" s="44">
        <v>0</v>
      </c>
      <c r="G78" s="44">
        <f t="shared" si="25"/>
        <v>11130</v>
      </c>
    </row>
    <row r="79" spans="2:7" x14ac:dyDescent="0.25">
      <c r="B79" s="42" t="s">
        <v>260</v>
      </c>
      <c r="C79" s="42">
        <v>671</v>
      </c>
      <c r="D79" s="43" t="s">
        <v>90</v>
      </c>
      <c r="E79" s="44">
        <v>5533</v>
      </c>
      <c r="F79" s="44">
        <v>0</v>
      </c>
      <c r="G79" s="44">
        <f t="shared" si="25"/>
        <v>5533</v>
      </c>
    </row>
    <row r="80" spans="2:7" x14ac:dyDescent="0.25">
      <c r="B80" s="42" t="s">
        <v>260</v>
      </c>
      <c r="C80" s="42">
        <v>671</v>
      </c>
      <c r="D80" s="43" t="s">
        <v>96</v>
      </c>
      <c r="E80" s="44">
        <v>463</v>
      </c>
      <c r="F80" s="44">
        <v>0</v>
      </c>
      <c r="G80" s="44">
        <f t="shared" si="25"/>
        <v>463</v>
      </c>
    </row>
    <row r="81" spans="1:7" x14ac:dyDescent="0.25">
      <c r="B81" s="42" t="s">
        <v>260</v>
      </c>
      <c r="C81" s="42">
        <v>671</v>
      </c>
      <c r="D81" s="43" t="s">
        <v>106</v>
      </c>
      <c r="E81" s="44">
        <v>360</v>
      </c>
      <c r="F81" s="44">
        <v>0</v>
      </c>
      <c r="G81" s="44">
        <f t="shared" si="25"/>
        <v>360</v>
      </c>
    </row>
    <row r="82" spans="1:7" x14ac:dyDescent="0.25">
      <c r="B82" s="42"/>
      <c r="C82" s="42">
        <v>922</v>
      </c>
      <c r="D82" s="43" t="s">
        <v>341</v>
      </c>
      <c r="E82" s="44">
        <v>0</v>
      </c>
      <c r="F82" s="44">
        <v>0</v>
      </c>
      <c r="G82" s="44">
        <f t="shared" si="25"/>
        <v>0</v>
      </c>
    </row>
    <row r="83" spans="1:7" ht="22.5" x14ac:dyDescent="0.25">
      <c r="B83" s="30" t="s">
        <v>84</v>
      </c>
      <c r="C83" s="30" t="s">
        <v>112</v>
      </c>
      <c r="D83" s="31" t="s">
        <v>268</v>
      </c>
      <c r="E83" s="32">
        <f t="shared" ref="E83:G83" si="26">E84</f>
        <v>41533</v>
      </c>
      <c r="F83" s="32">
        <f t="shared" si="26"/>
        <v>-30500</v>
      </c>
      <c r="G83" s="32">
        <f t="shared" si="26"/>
        <v>11033</v>
      </c>
    </row>
    <row r="84" spans="1:7" x14ac:dyDescent="0.25">
      <c r="B84" s="33" t="s">
        <v>6</v>
      </c>
      <c r="C84" s="33" t="s">
        <v>85</v>
      </c>
      <c r="D84" s="34" t="s">
        <v>86</v>
      </c>
      <c r="E84" s="35">
        <f>E85+E88</f>
        <v>41533</v>
      </c>
      <c r="F84" s="35">
        <f t="shared" ref="F84:G84" si="27">F85+F88</f>
        <v>-30500</v>
      </c>
      <c r="G84" s="35">
        <f t="shared" si="27"/>
        <v>11033</v>
      </c>
    </row>
    <row r="85" spans="1:7" x14ac:dyDescent="0.25">
      <c r="B85" s="36" t="s">
        <v>6</v>
      </c>
      <c r="C85" s="36" t="s">
        <v>87</v>
      </c>
      <c r="D85" s="37" t="s">
        <v>88</v>
      </c>
      <c r="E85" s="38">
        <f t="shared" ref="E85:G86" si="28">E86</f>
        <v>133</v>
      </c>
      <c r="F85" s="38">
        <f t="shared" si="28"/>
        <v>0</v>
      </c>
      <c r="G85" s="38">
        <f t="shared" si="28"/>
        <v>133</v>
      </c>
    </row>
    <row r="86" spans="1:7" x14ac:dyDescent="0.25">
      <c r="B86" s="39" t="s">
        <v>6</v>
      </c>
      <c r="C86" s="39" t="s">
        <v>133</v>
      </c>
      <c r="D86" s="40" t="s">
        <v>134</v>
      </c>
      <c r="E86" s="41">
        <f t="shared" si="28"/>
        <v>133</v>
      </c>
      <c r="F86" s="41">
        <f t="shared" si="28"/>
        <v>0</v>
      </c>
      <c r="G86" s="41">
        <f>G87</f>
        <v>133</v>
      </c>
    </row>
    <row r="87" spans="1:7" x14ac:dyDescent="0.25">
      <c r="B87" s="42" t="s">
        <v>259</v>
      </c>
      <c r="C87" s="42"/>
      <c r="D87" s="43" t="s">
        <v>92</v>
      </c>
      <c r="E87" s="44">
        <v>133</v>
      </c>
      <c r="F87" s="44">
        <v>0</v>
      </c>
      <c r="G87" s="44">
        <f>E87+F87</f>
        <v>133</v>
      </c>
    </row>
    <row r="88" spans="1:7" x14ac:dyDescent="0.25">
      <c r="B88" s="36" t="s">
        <v>6</v>
      </c>
      <c r="C88" s="36" t="s">
        <v>114</v>
      </c>
      <c r="D88" s="37" t="s">
        <v>115</v>
      </c>
      <c r="E88" s="38">
        <f>SUM(E89:E94)</f>
        <v>41400</v>
      </c>
      <c r="F88" s="38">
        <f t="shared" ref="F88:G88" si="29">SUM(F89:F94)</f>
        <v>-30500</v>
      </c>
      <c r="G88" s="38">
        <f t="shared" si="29"/>
        <v>10900</v>
      </c>
    </row>
    <row r="89" spans="1:7" x14ac:dyDescent="0.25">
      <c r="B89" s="42" t="s">
        <v>260</v>
      </c>
      <c r="C89" s="42">
        <v>671</v>
      </c>
      <c r="D89" s="43" t="s">
        <v>92</v>
      </c>
      <c r="E89" s="44">
        <v>30500</v>
      </c>
      <c r="F89" s="44">
        <v>-30500</v>
      </c>
      <c r="G89" s="44">
        <f t="shared" ref="G89:G94" si="30">E89+F89</f>
        <v>0</v>
      </c>
    </row>
    <row r="90" spans="1:7" x14ac:dyDescent="0.25">
      <c r="B90" s="42" t="s">
        <v>260</v>
      </c>
      <c r="C90" s="42">
        <v>671</v>
      </c>
      <c r="D90" s="43" t="s">
        <v>136</v>
      </c>
      <c r="E90" s="44">
        <v>400</v>
      </c>
      <c r="F90" s="44">
        <v>0</v>
      </c>
      <c r="G90" s="44">
        <f t="shared" si="30"/>
        <v>400</v>
      </c>
    </row>
    <row r="91" spans="1:7" x14ac:dyDescent="0.25">
      <c r="B91" s="42" t="s">
        <v>260</v>
      </c>
      <c r="C91" s="42">
        <v>671</v>
      </c>
      <c r="D91" s="43" t="s">
        <v>284</v>
      </c>
      <c r="E91" s="44">
        <v>6500</v>
      </c>
      <c r="F91" s="44">
        <v>0</v>
      </c>
      <c r="G91" s="44">
        <f t="shared" si="30"/>
        <v>6500</v>
      </c>
    </row>
    <row r="92" spans="1:7" x14ac:dyDescent="0.25">
      <c r="B92" s="42" t="s">
        <v>260</v>
      </c>
      <c r="C92" s="42">
        <v>671</v>
      </c>
      <c r="D92" s="43" t="s">
        <v>285</v>
      </c>
      <c r="E92" s="44">
        <v>4000</v>
      </c>
      <c r="F92" s="44">
        <v>0</v>
      </c>
      <c r="G92" s="44">
        <f t="shared" si="30"/>
        <v>4000</v>
      </c>
    </row>
    <row r="93" spans="1:7" x14ac:dyDescent="0.25">
      <c r="B93" s="42" t="s">
        <v>260</v>
      </c>
      <c r="C93" s="42">
        <v>671</v>
      </c>
      <c r="D93" s="43" t="s">
        <v>269</v>
      </c>
      <c r="E93" s="44">
        <v>0</v>
      </c>
      <c r="F93" s="44">
        <v>0</v>
      </c>
      <c r="G93" s="44">
        <f t="shared" si="30"/>
        <v>0</v>
      </c>
    </row>
    <row r="94" spans="1:7" s="130" customFormat="1" x14ac:dyDescent="0.25">
      <c r="A94" s="25"/>
      <c r="B94" s="45"/>
      <c r="C94" s="42">
        <v>922</v>
      </c>
      <c r="D94" s="43" t="s">
        <v>341</v>
      </c>
      <c r="E94" s="44">
        <v>0</v>
      </c>
      <c r="F94" s="44">
        <v>0</v>
      </c>
      <c r="G94" s="44">
        <f t="shared" si="30"/>
        <v>0</v>
      </c>
    </row>
    <row r="95" spans="1:7" s="130" customFormat="1" ht="22.5" x14ac:dyDescent="0.25">
      <c r="A95" s="25"/>
      <c r="B95" s="30" t="s">
        <v>84</v>
      </c>
      <c r="C95" s="30" t="s">
        <v>390</v>
      </c>
      <c r="D95" s="31" t="s">
        <v>403</v>
      </c>
      <c r="E95" s="32">
        <f t="shared" ref="E95:G96" si="31">E96</f>
        <v>0</v>
      </c>
      <c r="F95" s="32">
        <f t="shared" si="31"/>
        <v>25000</v>
      </c>
      <c r="G95" s="32">
        <f t="shared" si="31"/>
        <v>25000</v>
      </c>
    </row>
    <row r="96" spans="1:7" s="130" customFormat="1" x14ac:dyDescent="0.25">
      <c r="A96" s="25"/>
      <c r="B96" s="33" t="s">
        <v>6</v>
      </c>
      <c r="C96" s="33" t="s">
        <v>85</v>
      </c>
      <c r="D96" s="34" t="s">
        <v>86</v>
      </c>
      <c r="E96" s="35">
        <f>E97</f>
        <v>0</v>
      </c>
      <c r="F96" s="35">
        <f t="shared" si="31"/>
        <v>25000</v>
      </c>
      <c r="G96" s="35">
        <f t="shared" si="31"/>
        <v>25000</v>
      </c>
    </row>
    <row r="97" spans="1:7" s="130" customFormat="1" x14ac:dyDescent="0.25">
      <c r="A97" s="25"/>
      <c r="B97" s="36" t="s">
        <v>6</v>
      </c>
      <c r="C97" s="36" t="s">
        <v>114</v>
      </c>
      <c r="D97" s="37" t="s">
        <v>115</v>
      </c>
      <c r="E97" s="38">
        <f>E98</f>
        <v>0</v>
      </c>
      <c r="F97" s="38">
        <f t="shared" ref="F97:G97" si="32">F98</f>
        <v>25000</v>
      </c>
      <c r="G97" s="38">
        <f t="shared" si="32"/>
        <v>25000</v>
      </c>
    </row>
    <row r="98" spans="1:7" x14ac:dyDescent="0.25">
      <c r="B98" s="42" t="s">
        <v>260</v>
      </c>
      <c r="C98" s="42">
        <v>671</v>
      </c>
      <c r="D98" s="43" t="s">
        <v>404</v>
      </c>
      <c r="E98" s="54">
        <v>0</v>
      </c>
      <c r="F98" s="54">
        <v>25000</v>
      </c>
      <c r="G98" s="44">
        <f t="shared" ref="G98" si="33">E98+F98</f>
        <v>25000</v>
      </c>
    </row>
    <row r="99" spans="1:7" ht="22.5" x14ac:dyDescent="0.25">
      <c r="B99" s="30" t="s">
        <v>84</v>
      </c>
      <c r="C99" s="30" t="s">
        <v>146</v>
      </c>
      <c r="D99" s="31" t="s">
        <v>270</v>
      </c>
      <c r="E99" s="32">
        <f t="shared" ref="E99:F101" si="34">E100</f>
        <v>67800</v>
      </c>
      <c r="F99" s="32">
        <f t="shared" si="34"/>
        <v>10500</v>
      </c>
      <c r="G99" s="32">
        <f>G100</f>
        <v>78300</v>
      </c>
    </row>
    <row r="100" spans="1:7" x14ac:dyDescent="0.25">
      <c r="B100" s="33" t="s">
        <v>6</v>
      </c>
      <c r="C100" s="33" t="s">
        <v>85</v>
      </c>
      <c r="D100" s="34" t="s">
        <v>86</v>
      </c>
      <c r="E100" s="35">
        <f t="shared" si="34"/>
        <v>67800</v>
      </c>
      <c r="F100" s="35">
        <f t="shared" si="34"/>
        <v>10500</v>
      </c>
      <c r="G100" s="35">
        <f>G101</f>
        <v>78300</v>
      </c>
    </row>
    <row r="101" spans="1:7" x14ac:dyDescent="0.25">
      <c r="B101" s="36" t="s">
        <v>6</v>
      </c>
      <c r="C101" s="36" t="s">
        <v>87</v>
      </c>
      <c r="D101" s="37" t="s">
        <v>88</v>
      </c>
      <c r="E101" s="38">
        <f t="shared" si="34"/>
        <v>67800</v>
      </c>
      <c r="F101" s="38">
        <f t="shared" si="34"/>
        <v>10500</v>
      </c>
      <c r="G101" s="38">
        <f>G102</f>
        <v>78300</v>
      </c>
    </row>
    <row r="102" spans="1:7" x14ac:dyDescent="0.25">
      <c r="B102" s="39" t="s">
        <v>6</v>
      </c>
      <c r="C102" s="39" t="s">
        <v>148</v>
      </c>
      <c r="D102" s="40" t="s">
        <v>149</v>
      </c>
      <c r="E102" s="41">
        <f>SUM(E103:E108)</f>
        <v>67800</v>
      </c>
      <c r="F102" s="41">
        <f t="shared" ref="F102:G102" si="35">SUM(F103:F108)</f>
        <v>10500</v>
      </c>
      <c r="G102" s="41">
        <f t="shared" si="35"/>
        <v>78300</v>
      </c>
    </row>
    <row r="103" spans="1:7" x14ac:dyDescent="0.25">
      <c r="B103" s="42" t="s">
        <v>259</v>
      </c>
      <c r="C103" s="42">
        <v>671</v>
      </c>
      <c r="D103" s="43" t="s">
        <v>98</v>
      </c>
      <c r="E103" s="44">
        <v>55000</v>
      </c>
      <c r="F103" s="44">
        <v>10000</v>
      </c>
      <c r="G103" s="44">
        <f t="shared" ref="G103:G108" si="36">E103+F103</f>
        <v>65000</v>
      </c>
    </row>
    <row r="104" spans="1:7" x14ac:dyDescent="0.25">
      <c r="B104" s="42" t="s">
        <v>259</v>
      </c>
      <c r="C104" s="42">
        <v>671</v>
      </c>
      <c r="D104" s="43" t="s">
        <v>102</v>
      </c>
      <c r="E104" s="44">
        <v>5000</v>
      </c>
      <c r="F104" s="44">
        <v>0</v>
      </c>
      <c r="G104" s="44">
        <f t="shared" si="36"/>
        <v>5000</v>
      </c>
    </row>
    <row r="105" spans="1:7" x14ac:dyDescent="0.25">
      <c r="B105" s="42" t="s">
        <v>259</v>
      </c>
      <c r="C105" s="42">
        <v>671</v>
      </c>
      <c r="D105" s="43" t="s">
        <v>100</v>
      </c>
      <c r="E105" s="44">
        <v>6000</v>
      </c>
      <c r="F105" s="44">
        <v>500</v>
      </c>
      <c r="G105" s="44">
        <f t="shared" si="36"/>
        <v>6500</v>
      </c>
    </row>
    <row r="106" spans="1:7" x14ac:dyDescent="0.25">
      <c r="B106" s="42" t="s">
        <v>259</v>
      </c>
      <c r="C106" s="42">
        <v>671</v>
      </c>
      <c r="D106" s="43" t="s">
        <v>104</v>
      </c>
      <c r="E106" s="44">
        <v>600</v>
      </c>
      <c r="F106" s="44">
        <v>0</v>
      </c>
      <c r="G106" s="44">
        <f t="shared" si="36"/>
        <v>600</v>
      </c>
    </row>
    <row r="107" spans="1:7" x14ac:dyDescent="0.25">
      <c r="B107" s="42" t="s">
        <v>259</v>
      </c>
      <c r="C107" s="42">
        <v>671</v>
      </c>
      <c r="D107" s="43" t="s">
        <v>271</v>
      </c>
      <c r="E107" s="44">
        <v>1200</v>
      </c>
      <c r="F107" s="44">
        <v>0</v>
      </c>
      <c r="G107" s="44">
        <f t="shared" si="36"/>
        <v>1200</v>
      </c>
    </row>
    <row r="108" spans="1:7" x14ac:dyDescent="0.25">
      <c r="B108" s="42"/>
      <c r="C108" s="42">
        <v>922</v>
      </c>
      <c r="D108" s="43" t="s">
        <v>341</v>
      </c>
      <c r="E108" s="44">
        <v>0</v>
      </c>
      <c r="F108" s="44">
        <v>0</v>
      </c>
      <c r="G108" s="44">
        <f t="shared" si="36"/>
        <v>0</v>
      </c>
    </row>
    <row r="109" spans="1:7" ht="22.5" x14ac:dyDescent="0.25">
      <c r="B109" s="30" t="s">
        <v>84</v>
      </c>
      <c r="C109" s="30" t="s">
        <v>272</v>
      </c>
      <c r="D109" s="31" t="s">
        <v>273</v>
      </c>
      <c r="E109" s="32">
        <f t="shared" ref="E109:G112" si="37">E110</f>
        <v>0</v>
      </c>
      <c r="F109" s="32">
        <f t="shared" si="37"/>
        <v>5</v>
      </c>
      <c r="G109" s="32">
        <f>G110</f>
        <v>5</v>
      </c>
    </row>
    <row r="110" spans="1:7" x14ac:dyDescent="0.25">
      <c r="B110" s="33" t="s">
        <v>6</v>
      </c>
      <c r="C110" s="33" t="s">
        <v>85</v>
      </c>
      <c r="D110" s="34" t="s">
        <v>86</v>
      </c>
      <c r="E110" s="35">
        <f t="shared" si="37"/>
        <v>0</v>
      </c>
      <c r="F110" s="35">
        <f t="shared" si="37"/>
        <v>5</v>
      </c>
      <c r="G110" s="35">
        <f>G111</f>
        <v>5</v>
      </c>
    </row>
    <row r="111" spans="1:7" x14ac:dyDescent="0.25">
      <c r="B111" s="36" t="s">
        <v>6</v>
      </c>
      <c r="C111" s="36" t="s">
        <v>87</v>
      </c>
      <c r="D111" s="37" t="s">
        <v>88</v>
      </c>
      <c r="E111" s="38">
        <f t="shared" si="37"/>
        <v>0</v>
      </c>
      <c r="F111" s="38">
        <f t="shared" si="37"/>
        <v>5</v>
      </c>
      <c r="G111" s="38">
        <f>G112</f>
        <v>5</v>
      </c>
    </row>
    <row r="112" spans="1:7" x14ac:dyDescent="0.25">
      <c r="B112" s="39" t="s">
        <v>6</v>
      </c>
      <c r="C112" s="39" t="s">
        <v>133</v>
      </c>
      <c r="D112" s="40" t="s">
        <v>134</v>
      </c>
      <c r="E112" s="41">
        <f t="shared" si="37"/>
        <v>0</v>
      </c>
      <c r="F112" s="41">
        <f t="shared" si="37"/>
        <v>5</v>
      </c>
      <c r="G112" s="41">
        <f t="shared" si="37"/>
        <v>5</v>
      </c>
    </row>
    <row r="113" spans="2:7" x14ac:dyDescent="0.25">
      <c r="B113" s="42" t="s">
        <v>259</v>
      </c>
      <c r="C113" s="42">
        <v>671</v>
      </c>
      <c r="D113" s="43" t="s">
        <v>274</v>
      </c>
      <c r="E113" s="44">
        <v>0</v>
      </c>
      <c r="F113" s="44">
        <v>5</v>
      </c>
      <c r="G113" s="44">
        <f>E113+F113</f>
        <v>5</v>
      </c>
    </row>
    <row r="114" spans="2:7" ht="22.5" x14ac:dyDescent="0.25">
      <c r="B114" s="30" t="s">
        <v>109</v>
      </c>
      <c r="C114" s="30" t="s">
        <v>275</v>
      </c>
      <c r="D114" s="31" t="s">
        <v>122</v>
      </c>
      <c r="E114" s="32">
        <f>E115+E122</f>
        <v>14600</v>
      </c>
      <c r="F114" s="32">
        <f>F115+F122</f>
        <v>1965</v>
      </c>
      <c r="G114" s="32">
        <f>G115+G122</f>
        <v>16565</v>
      </c>
    </row>
    <row r="115" spans="2:7" x14ac:dyDescent="0.25">
      <c r="B115" s="33" t="s">
        <v>6</v>
      </c>
      <c r="C115" s="33" t="s">
        <v>85</v>
      </c>
      <c r="D115" s="34" t="s">
        <v>86</v>
      </c>
      <c r="E115" s="35">
        <f t="shared" ref="E115:F115" si="38">E116</f>
        <v>6260</v>
      </c>
      <c r="F115" s="35">
        <f t="shared" si="38"/>
        <v>935</v>
      </c>
      <c r="G115" s="35">
        <f>G116</f>
        <v>7195</v>
      </c>
    </row>
    <row r="116" spans="2:7" x14ac:dyDescent="0.25">
      <c r="B116" s="36" t="s">
        <v>6</v>
      </c>
      <c r="C116" s="36" t="s">
        <v>87</v>
      </c>
      <c r="D116" s="37" t="s">
        <v>88</v>
      </c>
      <c r="E116" s="38">
        <f>SUM(E117:E121)</f>
        <v>6260</v>
      </c>
      <c r="F116" s="38">
        <f>SUM(F117:F121)</f>
        <v>935</v>
      </c>
      <c r="G116" s="38">
        <f>SUM(G117:G121)</f>
        <v>7195</v>
      </c>
    </row>
    <row r="117" spans="2:7" x14ac:dyDescent="0.25">
      <c r="B117" s="42" t="s">
        <v>259</v>
      </c>
      <c r="C117" s="42">
        <v>671</v>
      </c>
      <c r="D117" s="43" t="s">
        <v>98</v>
      </c>
      <c r="E117" s="44">
        <v>2500</v>
      </c>
      <c r="F117" s="44">
        <v>410</v>
      </c>
      <c r="G117" s="44">
        <f t="shared" ref="G117:G121" si="39">E117+F117</f>
        <v>2910</v>
      </c>
    </row>
    <row r="118" spans="2:7" x14ac:dyDescent="0.25">
      <c r="B118" s="42" t="s">
        <v>259</v>
      </c>
      <c r="C118" s="42">
        <v>671</v>
      </c>
      <c r="D118" s="43" t="s">
        <v>159</v>
      </c>
      <c r="E118" s="44">
        <v>2800</v>
      </c>
      <c r="F118" s="44">
        <v>450</v>
      </c>
      <c r="G118" s="44">
        <f t="shared" si="39"/>
        <v>3250</v>
      </c>
    </row>
    <row r="119" spans="2:7" x14ac:dyDescent="0.25">
      <c r="B119" s="42" t="s">
        <v>259</v>
      </c>
      <c r="C119" s="42">
        <v>671</v>
      </c>
      <c r="D119" s="43" t="s">
        <v>161</v>
      </c>
      <c r="E119" s="44">
        <v>500</v>
      </c>
      <c r="F119" s="44">
        <v>0</v>
      </c>
      <c r="G119" s="44">
        <f t="shared" si="39"/>
        <v>500</v>
      </c>
    </row>
    <row r="120" spans="2:7" x14ac:dyDescent="0.25">
      <c r="B120" s="42" t="s">
        <v>259</v>
      </c>
      <c r="C120" s="42">
        <v>671</v>
      </c>
      <c r="D120" s="43" t="s">
        <v>100</v>
      </c>
      <c r="E120" s="44">
        <v>460</v>
      </c>
      <c r="F120" s="44">
        <v>75</v>
      </c>
      <c r="G120" s="44">
        <f t="shared" si="39"/>
        <v>535</v>
      </c>
    </row>
    <row r="121" spans="2:7" x14ac:dyDescent="0.25">
      <c r="B121" s="42"/>
      <c r="C121" s="42">
        <v>922</v>
      </c>
      <c r="D121" s="43" t="s">
        <v>341</v>
      </c>
      <c r="E121" s="44">
        <v>0</v>
      </c>
      <c r="F121" s="44">
        <v>0</v>
      </c>
      <c r="G121" s="44">
        <f t="shared" si="39"/>
        <v>0</v>
      </c>
    </row>
    <row r="122" spans="2:7" x14ac:dyDescent="0.25">
      <c r="B122" s="33" t="s">
        <v>6</v>
      </c>
      <c r="C122" s="33" t="s">
        <v>22</v>
      </c>
      <c r="D122" s="34" t="s">
        <v>23</v>
      </c>
      <c r="E122" s="35">
        <f>E123+E126+E133</f>
        <v>8340</v>
      </c>
      <c r="F122" s="35">
        <f t="shared" ref="F122:G122" si="40">F123+F126+F133</f>
        <v>1030</v>
      </c>
      <c r="G122" s="35">
        <f t="shared" si="40"/>
        <v>9370</v>
      </c>
    </row>
    <row r="123" spans="2:7" x14ac:dyDescent="0.25">
      <c r="B123" s="36" t="s">
        <v>6</v>
      </c>
      <c r="C123" s="36" t="s">
        <v>24</v>
      </c>
      <c r="D123" s="37" t="s">
        <v>25</v>
      </c>
      <c r="E123" s="38">
        <f>E124</f>
        <v>0</v>
      </c>
      <c r="F123" s="38">
        <f t="shared" ref="F123:G123" si="41">F124</f>
        <v>0</v>
      </c>
      <c r="G123" s="38">
        <f t="shared" si="41"/>
        <v>0</v>
      </c>
    </row>
    <row r="124" spans="2:7" x14ac:dyDescent="0.25">
      <c r="B124" s="39" t="s">
        <v>6</v>
      </c>
      <c r="C124" s="39" t="s">
        <v>276</v>
      </c>
      <c r="D124" s="40" t="s">
        <v>277</v>
      </c>
      <c r="E124" s="41">
        <f t="shared" ref="E124:G124" si="42">E125</f>
        <v>0</v>
      </c>
      <c r="F124" s="41">
        <f t="shared" si="42"/>
        <v>0</v>
      </c>
      <c r="G124" s="41">
        <f t="shared" si="42"/>
        <v>0</v>
      </c>
    </row>
    <row r="125" spans="2:7" x14ac:dyDescent="0.25">
      <c r="B125" s="45" t="s">
        <v>278</v>
      </c>
      <c r="C125" s="45">
        <v>311</v>
      </c>
      <c r="D125" s="43" t="s">
        <v>98</v>
      </c>
      <c r="E125" s="44">
        <v>0</v>
      </c>
      <c r="F125" s="44">
        <v>0</v>
      </c>
      <c r="G125" s="44">
        <f t="shared" ref="G125" si="43">E125+F125</f>
        <v>0</v>
      </c>
    </row>
    <row r="126" spans="2:7" x14ac:dyDescent="0.25">
      <c r="B126" s="36" t="s">
        <v>6</v>
      </c>
      <c r="C126" s="36" t="s">
        <v>34</v>
      </c>
      <c r="D126" s="37" t="s">
        <v>35</v>
      </c>
      <c r="E126" s="38">
        <f>SUM(E127:E132)</f>
        <v>8340</v>
      </c>
      <c r="F126" s="38">
        <f t="shared" ref="F126:G126" si="44">SUM(F127:F132)</f>
        <v>-5370</v>
      </c>
      <c r="G126" s="38">
        <f t="shared" si="44"/>
        <v>2970</v>
      </c>
    </row>
    <row r="127" spans="2:7" x14ac:dyDescent="0.25">
      <c r="B127" s="42" t="s">
        <v>264</v>
      </c>
      <c r="C127" s="42">
        <v>671</v>
      </c>
      <c r="D127" s="43" t="s">
        <v>98</v>
      </c>
      <c r="E127" s="44">
        <v>5100</v>
      </c>
      <c r="F127" s="44">
        <v>-2130</v>
      </c>
      <c r="G127" s="44">
        <f t="shared" ref="G127:G131" si="45">E127+F127</f>
        <v>2970</v>
      </c>
    </row>
    <row r="128" spans="2:7" x14ac:dyDescent="0.25">
      <c r="B128" s="42" t="s">
        <v>264</v>
      </c>
      <c r="C128" s="42">
        <v>671</v>
      </c>
      <c r="D128" s="43" t="s">
        <v>389</v>
      </c>
      <c r="E128" s="44">
        <v>1200</v>
      </c>
      <c r="F128" s="44">
        <v>-1200</v>
      </c>
      <c r="G128" s="44">
        <f t="shared" si="45"/>
        <v>0</v>
      </c>
    </row>
    <row r="129" spans="1:7" x14ac:dyDescent="0.25">
      <c r="B129" s="42" t="s">
        <v>264</v>
      </c>
      <c r="C129" s="42">
        <v>671</v>
      </c>
      <c r="D129" s="43" t="s">
        <v>102</v>
      </c>
      <c r="E129" s="44">
        <v>100</v>
      </c>
      <c r="F129" s="44">
        <v>-100</v>
      </c>
      <c r="G129" s="44">
        <f t="shared" si="45"/>
        <v>0</v>
      </c>
    </row>
    <row r="130" spans="1:7" x14ac:dyDescent="0.25">
      <c r="B130" s="42" t="s">
        <v>264</v>
      </c>
      <c r="C130" s="42">
        <v>671</v>
      </c>
      <c r="D130" s="43" t="s">
        <v>100</v>
      </c>
      <c r="E130" s="44">
        <v>840</v>
      </c>
      <c r="F130" s="44">
        <v>-840</v>
      </c>
      <c r="G130" s="44">
        <f t="shared" si="45"/>
        <v>0</v>
      </c>
    </row>
    <row r="131" spans="1:7" x14ac:dyDescent="0.25">
      <c r="B131" s="42" t="s">
        <v>264</v>
      </c>
      <c r="C131" s="42">
        <v>671</v>
      </c>
      <c r="D131" s="43" t="s">
        <v>104</v>
      </c>
      <c r="E131" s="44">
        <v>1100</v>
      </c>
      <c r="F131" s="44">
        <v>-1100</v>
      </c>
      <c r="G131" s="44">
        <f t="shared" si="45"/>
        <v>0</v>
      </c>
    </row>
    <row r="132" spans="1:7" x14ac:dyDescent="0.25">
      <c r="B132" s="42"/>
      <c r="C132" s="42">
        <v>922</v>
      </c>
      <c r="D132" s="43" t="s">
        <v>341</v>
      </c>
      <c r="E132" s="44">
        <v>0</v>
      </c>
      <c r="F132" s="44">
        <v>0</v>
      </c>
      <c r="G132" s="44">
        <f>E132+F132</f>
        <v>0</v>
      </c>
    </row>
    <row r="133" spans="1:7" x14ac:dyDescent="0.25">
      <c r="B133" s="36" t="s">
        <v>6</v>
      </c>
      <c r="C133" s="36" t="s">
        <v>396</v>
      </c>
      <c r="D133" s="131" t="s">
        <v>391</v>
      </c>
      <c r="E133" s="38">
        <f>SUM(E134:E138)</f>
        <v>0</v>
      </c>
      <c r="F133" s="38">
        <f t="shared" ref="F133" si="46">SUM(F134:F138)</f>
        <v>6400</v>
      </c>
      <c r="G133" s="38">
        <f>SUM(G134:G139)</f>
        <v>6400</v>
      </c>
    </row>
    <row r="134" spans="1:7" x14ac:dyDescent="0.25">
      <c r="B134" s="42"/>
      <c r="C134" s="42">
        <v>671</v>
      </c>
      <c r="D134" s="43" t="s">
        <v>98</v>
      </c>
      <c r="E134" s="44">
        <v>0</v>
      </c>
      <c r="F134" s="44">
        <v>2970</v>
      </c>
      <c r="G134" s="44">
        <f t="shared" ref="G134:G139" si="47">E134+F134</f>
        <v>2970</v>
      </c>
    </row>
    <row r="135" spans="1:7" x14ac:dyDescent="0.25">
      <c r="B135" s="42"/>
      <c r="C135" s="42">
        <v>671</v>
      </c>
      <c r="D135" s="43" t="s">
        <v>389</v>
      </c>
      <c r="E135" s="44">
        <v>0</v>
      </c>
      <c r="F135" s="44">
        <v>1600</v>
      </c>
      <c r="G135" s="44">
        <f t="shared" si="47"/>
        <v>1600</v>
      </c>
    </row>
    <row r="136" spans="1:7" x14ac:dyDescent="0.25">
      <c r="B136" s="42"/>
      <c r="C136" s="42">
        <v>671</v>
      </c>
      <c r="D136" s="43" t="s">
        <v>102</v>
      </c>
      <c r="E136" s="44">
        <v>0</v>
      </c>
      <c r="F136" s="44">
        <v>100</v>
      </c>
      <c r="G136" s="44">
        <f t="shared" si="47"/>
        <v>100</v>
      </c>
    </row>
    <row r="137" spans="1:7" x14ac:dyDescent="0.25">
      <c r="B137" s="42"/>
      <c r="C137" s="42">
        <v>671</v>
      </c>
      <c r="D137" s="43" t="s">
        <v>100</v>
      </c>
      <c r="E137" s="44">
        <v>0</v>
      </c>
      <c r="F137" s="44">
        <v>980</v>
      </c>
      <c r="G137" s="44">
        <f t="shared" si="47"/>
        <v>980</v>
      </c>
    </row>
    <row r="138" spans="1:7" x14ac:dyDescent="0.25">
      <c r="B138" s="42"/>
      <c r="C138" s="42">
        <v>671</v>
      </c>
      <c r="D138" s="43" t="s">
        <v>104</v>
      </c>
      <c r="E138" s="44">
        <v>0</v>
      </c>
      <c r="F138" s="44">
        <v>750</v>
      </c>
      <c r="G138" s="44">
        <f t="shared" si="47"/>
        <v>750</v>
      </c>
    </row>
    <row r="139" spans="1:7" s="143" customFormat="1" x14ac:dyDescent="0.25">
      <c r="A139" s="25"/>
      <c r="B139" s="42"/>
      <c r="C139" s="42">
        <v>671</v>
      </c>
      <c r="D139" s="43" t="s">
        <v>104</v>
      </c>
      <c r="E139" s="44">
        <v>0</v>
      </c>
      <c r="F139" s="44">
        <v>0</v>
      </c>
      <c r="G139" s="44">
        <f t="shared" si="47"/>
        <v>0</v>
      </c>
    </row>
    <row r="140" spans="1:7" ht="22.5" x14ac:dyDescent="0.25">
      <c r="B140" s="30" t="s">
        <v>109</v>
      </c>
      <c r="C140" s="30" t="s">
        <v>279</v>
      </c>
      <c r="D140" s="31" t="s">
        <v>156</v>
      </c>
      <c r="E140" s="32">
        <f>E141</f>
        <v>2982</v>
      </c>
      <c r="F140" s="32">
        <f>F141</f>
        <v>66.300000000000068</v>
      </c>
      <c r="G140" s="32">
        <f t="shared" ref="G140" si="48">G141</f>
        <v>3048.3</v>
      </c>
    </row>
    <row r="141" spans="1:7" x14ac:dyDescent="0.25">
      <c r="B141" s="33" t="s">
        <v>6</v>
      </c>
      <c r="C141" s="33" t="s">
        <v>22</v>
      </c>
      <c r="D141" s="34" t="s">
        <v>23</v>
      </c>
      <c r="E141" s="35">
        <f>E142+E147+E152</f>
        <v>2982</v>
      </c>
      <c r="F141" s="35">
        <f t="shared" ref="F141:G141" si="49">F142+F147+F152</f>
        <v>66.300000000000068</v>
      </c>
      <c r="G141" s="35">
        <f t="shared" si="49"/>
        <v>3048.3</v>
      </c>
    </row>
    <row r="142" spans="1:7" x14ac:dyDescent="0.25">
      <c r="B142" s="36" t="s">
        <v>6</v>
      </c>
      <c r="C142" s="36" t="s">
        <v>24</v>
      </c>
      <c r="D142" s="37" t="s">
        <v>25</v>
      </c>
      <c r="E142" s="38">
        <f t="shared" ref="E142:F143" si="50">E143</f>
        <v>295</v>
      </c>
      <c r="F142" s="38">
        <f>F143</f>
        <v>-22.78</v>
      </c>
      <c r="G142" s="38">
        <f>G143</f>
        <v>272.22000000000003</v>
      </c>
    </row>
    <row r="143" spans="1:7" x14ac:dyDescent="0.25">
      <c r="B143" s="39" t="s">
        <v>6</v>
      </c>
      <c r="C143" s="39" t="s">
        <v>157</v>
      </c>
      <c r="D143" s="40" t="s">
        <v>158</v>
      </c>
      <c r="E143" s="41">
        <f t="shared" si="50"/>
        <v>295</v>
      </c>
      <c r="F143" s="41">
        <f t="shared" si="50"/>
        <v>-22.78</v>
      </c>
      <c r="G143" s="41">
        <f>G144</f>
        <v>272.22000000000003</v>
      </c>
    </row>
    <row r="144" spans="1:7" x14ac:dyDescent="0.25">
      <c r="B144" s="42"/>
      <c r="C144" s="42"/>
      <c r="D144" s="53" t="s">
        <v>92</v>
      </c>
      <c r="E144" s="54">
        <f>E145+E146</f>
        <v>295</v>
      </c>
      <c r="F144" s="54">
        <f t="shared" ref="F144:G144" si="51">F145+F146</f>
        <v>-22.78</v>
      </c>
      <c r="G144" s="54">
        <f t="shared" si="51"/>
        <v>272.22000000000003</v>
      </c>
    </row>
    <row r="145" spans="1:7" x14ac:dyDescent="0.25">
      <c r="B145" s="42"/>
      <c r="C145" s="42">
        <v>671</v>
      </c>
      <c r="D145" s="43" t="s">
        <v>231</v>
      </c>
      <c r="E145" s="44">
        <v>83</v>
      </c>
      <c r="F145" s="44">
        <v>149.22</v>
      </c>
      <c r="G145" s="44">
        <f t="shared" ref="G145:G146" si="52">E145+F145</f>
        <v>232.22</v>
      </c>
    </row>
    <row r="146" spans="1:7" x14ac:dyDescent="0.25">
      <c r="B146" s="42"/>
      <c r="C146" s="42">
        <v>671</v>
      </c>
      <c r="D146" s="43" t="s">
        <v>233</v>
      </c>
      <c r="E146" s="44">
        <v>212</v>
      </c>
      <c r="F146" s="44">
        <v>-172</v>
      </c>
      <c r="G146" s="44">
        <f t="shared" si="52"/>
        <v>40</v>
      </c>
    </row>
    <row r="147" spans="1:7" x14ac:dyDescent="0.25">
      <c r="B147" s="36" t="s">
        <v>6</v>
      </c>
      <c r="C147" s="36" t="s">
        <v>34</v>
      </c>
      <c r="D147" s="37" t="s">
        <v>35</v>
      </c>
      <c r="E147" s="38">
        <f t="shared" ref="E147:G147" si="53">SUM(E148:E151)</f>
        <v>2687</v>
      </c>
      <c r="F147" s="38">
        <f t="shared" si="53"/>
        <v>-269</v>
      </c>
      <c r="G147" s="38">
        <f t="shared" si="53"/>
        <v>2418</v>
      </c>
    </row>
    <row r="148" spans="1:7" x14ac:dyDescent="0.25">
      <c r="B148" s="42"/>
      <c r="C148" s="42">
        <v>671</v>
      </c>
      <c r="D148" s="43" t="s">
        <v>233</v>
      </c>
      <c r="E148" s="44">
        <v>1464</v>
      </c>
      <c r="F148" s="44">
        <v>0</v>
      </c>
      <c r="G148" s="44">
        <f>E148+F148</f>
        <v>1464</v>
      </c>
    </row>
    <row r="149" spans="1:7" x14ac:dyDescent="0.25">
      <c r="B149" s="42"/>
      <c r="C149" s="42">
        <v>671</v>
      </c>
      <c r="D149" s="43" t="s">
        <v>231</v>
      </c>
      <c r="E149" s="44">
        <v>954</v>
      </c>
      <c r="F149" s="44">
        <v>0</v>
      </c>
      <c r="G149" s="44">
        <f t="shared" ref="G149:G151" si="54">E149+F149</f>
        <v>954</v>
      </c>
    </row>
    <row r="150" spans="1:7" x14ac:dyDescent="0.25">
      <c r="B150" s="42"/>
      <c r="C150" s="42">
        <v>671</v>
      </c>
      <c r="D150" s="43" t="s">
        <v>289</v>
      </c>
      <c r="E150" s="44">
        <v>106</v>
      </c>
      <c r="F150" s="44">
        <v>-106</v>
      </c>
      <c r="G150" s="44">
        <f t="shared" si="54"/>
        <v>0</v>
      </c>
    </row>
    <row r="151" spans="1:7" s="130" customFormat="1" x14ac:dyDescent="0.25">
      <c r="A151" s="25"/>
      <c r="B151" s="42"/>
      <c r="C151" s="42">
        <v>671</v>
      </c>
      <c r="D151" s="43" t="s">
        <v>290</v>
      </c>
      <c r="E151" s="44">
        <v>163</v>
      </c>
      <c r="F151" s="44">
        <v>-163</v>
      </c>
      <c r="G151" s="44">
        <f t="shared" si="54"/>
        <v>0</v>
      </c>
    </row>
    <row r="152" spans="1:7" s="130" customFormat="1" x14ac:dyDescent="0.25">
      <c r="A152" s="25"/>
      <c r="B152" s="36" t="s">
        <v>6</v>
      </c>
      <c r="C152" s="36" t="s">
        <v>34</v>
      </c>
      <c r="D152" s="37" t="s">
        <v>402</v>
      </c>
      <c r="E152" s="38">
        <f>SUM(E153:E154)</f>
        <v>0</v>
      </c>
      <c r="F152" s="38">
        <f>SUM(F153:F154)</f>
        <v>358.08000000000004</v>
      </c>
      <c r="G152" s="38">
        <f>SUM(G153:G154)</f>
        <v>358.08000000000004</v>
      </c>
    </row>
    <row r="153" spans="1:7" s="130" customFormat="1" x14ac:dyDescent="0.25">
      <c r="A153" s="25"/>
      <c r="B153" s="42"/>
      <c r="C153" s="42">
        <v>671</v>
      </c>
      <c r="D153" s="43" t="s">
        <v>233</v>
      </c>
      <c r="E153" s="44">
        <v>0</v>
      </c>
      <c r="F153" s="44">
        <v>140.08000000000001</v>
      </c>
      <c r="G153" s="44">
        <f>E153+F153</f>
        <v>140.08000000000001</v>
      </c>
    </row>
    <row r="154" spans="1:7" x14ac:dyDescent="0.25">
      <c r="B154" s="42"/>
      <c r="C154" s="42">
        <v>671</v>
      </c>
      <c r="D154" s="43" t="s">
        <v>231</v>
      </c>
      <c r="E154" s="44">
        <v>0</v>
      </c>
      <c r="F154" s="44">
        <v>218</v>
      </c>
      <c r="G154" s="44">
        <f t="shared" ref="G154" si="55">E154+F154</f>
        <v>218</v>
      </c>
    </row>
    <row r="155" spans="1:7" ht="22.5" x14ac:dyDescent="0.25">
      <c r="B155" s="30" t="s">
        <v>109</v>
      </c>
      <c r="C155" s="30" t="s">
        <v>155</v>
      </c>
      <c r="D155" s="31" t="s">
        <v>288</v>
      </c>
      <c r="E155" s="32">
        <f>E156+E161</f>
        <v>0</v>
      </c>
      <c r="F155" s="32">
        <f>F156+F161</f>
        <v>996</v>
      </c>
      <c r="G155" s="32">
        <f>G156+G161</f>
        <v>996</v>
      </c>
    </row>
    <row r="156" spans="1:7" x14ac:dyDescent="0.25">
      <c r="B156" s="33" t="s">
        <v>6</v>
      </c>
      <c r="C156" s="33" t="s">
        <v>85</v>
      </c>
      <c r="D156" s="34" t="s">
        <v>86</v>
      </c>
      <c r="E156" s="35">
        <f t="shared" ref="E156:F157" si="56">E157</f>
        <v>0</v>
      </c>
      <c r="F156" s="35">
        <f>F157</f>
        <v>806</v>
      </c>
      <c r="G156" s="35">
        <f>G157</f>
        <v>806</v>
      </c>
    </row>
    <row r="157" spans="1:7" x14ac:dyDescent="0.25">
      <c r="B157" s="36" t="s">
        <v>6</v>
      </c>
      <c r="C157" s="36" t="s">
        <v>87</v>
      </c>
      <c r="D157" s="37" t="s">
        <v>88</v>
      </c>
      <c r="E157" s="38">
        <f t="shared" si="56"/>
        <v>0</v>
      </c>
      <c r="F157" s="38">
        <f t="shared" si="56"/>
        <v>806</v>
      </c>
      <c r="G157" s="38">
        <f>G158</f>
        <v>806</v>
      </c>
    </row>
    <row r="158" spans="1:7" x14ac:dyDescent="0.25">
      <c r="B158" s="39" t="s">
        <v>6</v>
      </c>
      <c r="C158" s="39" t="s">
        <v>280</v>
      </c>
      <c r="D158" s="40" t="s">
        <v>281</v>
      </c>
      <c r="E158" s="41">
        <f t="shared" ref="E158:G158" si="57">E159+E160</f>
        <v>0</v>
      </c>
      <c r="F158" s="41">
        <f t="shared" si="57"/>
        <v>806</v>
      </c>
      <c r="G158" s="41">
        <f t="shared" si="57"/>
        <v>806</v>
      </c>
    </row>
    <row r="159" spans="1:7" x14ac:dyDescent="0.25">
      <c r="B159" s="42"/>
      <c r="C159" s="42">
        <v>671</v>
      </c>
      <c r="D159" s="43" t="s">
        <v>231</v>
      </c>
      <c r="E159" s="44">
        <v>0</v>
      </c>
      <c r="F159" s="44">
        <v>318</v>
      </c>
      <c r="G159" s="44">
        <f>E159+F159</f>
        <v>318</v>
      </c>
    </row>
    <row r="160" spans="1:7" x14ac:dyDescent="0.25">
      <c r="B160" s="42"/>
      <c r="C160" s="42">
        <v>671</v>
      </c>
      <c r="D160" s="43" t="s">
        <v>233</v>
      </c>
      <c r="E160" s="44">
        <v>0</v>
      </c>
      <c r="F160" s="44">
        <v>488</v>
      </c>
      <c r="G160" s="44">
        <f>E160+F160</f>
        <v>488</v>
      </c>
    </row>
    <row r="161" spans="1:7" x14ac:dyDescent="0.25">
      <c r="B161" s="33" t="s">
        <v>6</v>
      </c>
      <c r="C161" s="33" t="s">
        <v>22</v>
      </c>
      <c r="D161" s="34" t="s">
        <v>23</v>
      </c>
      <c r="E161" s="35">
        <f>E162+E165</f>
        <v>0</v>
      </c>
      <c r="F161" s="35">
        <f>F162+F165</f>
        <v>190</v>
      </c>
      <c r="G161" s="35">
        <f>G162+G165</f>
        <v>190</v>
      </c>
    </row>
    <row r="162" spans="1:7" x14ac:dyDescent="0.25">
      <c r="B162" s="36" t="s">
        <v>6</v>
      </c>
      <c r="C162" s="36" t="s">
        <v>24</v>
      </c>
      <c r="D162" s="37" t="s">
        <v>25</v>
      </c>
      <c r="E162" s="38">
        <f t="shared" ref="E162:G162" si="58">E163+E164</f>
        <v>0</v>
      </c>
      <c r="F162" s="38">
        <f t="shared" si="58"/>
        <v>99</v>
      </c>
      <c r="G162" s="38">
        <f t="shared" si="58"/>
        <v>99</v>
      </c>
    </row>
    <row r="163" spans="1:7" x14ac:dyDescent="0.25">
      <c r="B163" s="42"/>
      <c r="C163" s="42">
        <v>671</v>
      </c>
      <c r="D163" s="43" t="s">
        <v>231</v>
      </c>
      <c r="E163" s="44">
        <v>0</v>
      </c>
      <c r="F163" s="44">
        <v>28</v>
      </c>
      <c r="G163" s="44">
        <f>E163+F163</f>
        <v>28</v>
      </c>
    </row>
    <row r="164" spans="1:7" x14ac:dyDescent="0.25">
      <c r="B164" s="42"/>
      <c r="C164" s="42">
        <v>671</v>
      </c>
      <c r="D164" s="43" t="s">
        <v>233</v>
      </c>
      <c r="E164" s="44">
        <v>0</v>
      </c>
      <c r="F164" s="44">
        <v>71</v>
      </c>
      <c r="G164" s="44">
        <f>E164+F164</f>
        <v>71</v>
      </c>
    </row>
    <row r="165" spans="1:7" x14ac:dyDescent="0.25">
      <c r="B165" s="36" t="s">
        <v>6</v>
      </c>
      <c r="C165" s="36" t="s">
        <v>34</v>
      </c>
      <c r="D165" s="37" t="s">
        <v>35</v>
      </c>
      <c r="E165" s="38">
        <f>SUM(E166:E167)</f>
        <v>0</v>
      </c>
      <c r="F165" s="38">
        <f>SUM(F166:F167)</f>
        <v>91</v>
      </c>
      <c r="G165" s="38">
        <f>SUM(G166:G167)</f>
        <v>91</v>
      </c>
    </row>
    <row r="166" spans="1:7" x14ac:dyDescent="0.25">
      <c r="B166" s="42"/>
      <c r="C166" s="42">
        <v>671</v>
      </c>
      <c r="D166" s="43" t="s">
        <v>289</v>
      </c>
      <c r="E166" s="44">
        <v>0</v>
      </c>
      <c r="F166" s="44">
        <v>55</v>
      </c>
      <c r="G166" s="44">
        <f t="shared" ref="G166:G167" si="59">E166+F166</f>
        <v>55</v>
      </c>
    </row>
    <row r="167" spans="1:7" x14ac:dyDescent="0.25">
      <c r="B167" s="42"/>
      <c r="C167" s="42">
        <v>671</v>
      </c>
      <c r="D167" s="43" t="s">
        <v>290</v>
      </c>
      <c r="E167" s="44">
        <v>0</v>
      </c>
      <c r="F167" s="44">
        <v>36</v>
      </c>
      <c r="G167" s="44">
        <f t="shared" si="59"/>
        <v>36</v>
      </c>
    </row>
    <row r="168" spans="1:7" ht="22.5" x14ac:dyDescent="0.25">
      <c r="B168" s="30" t="s">
        <v>109</v>
      </c>
      <c r="C168" s="30" t="s">
        <v>121</v>
      </c>
      <c r="D168" s="31" t="s">
        <v>291</v>
      </c>
      <c r="E168" s="32">
        <f>E169+E175</f>
        <v>0</v>
      </c>
      <c r="F168" s="32">
        <f>F169+F175</f>
        <v>10860</v>
      </c>
      <c r="G168" s="32">
        <f>G169+G175</f>
        <v>10860</v>
      </c>
    </row>
    <row r="169" spans="1:7" x14ac:dyDescent="0.25">
      <c r="B169" s="33" t="s">
        <v>6</v>
      </c>
      <c r="C169" s="33" t="s">
        <v>85</v>
      </c>
      <c r="D169" s="34" t="s">
        <v>86</v>
      </c>
      <c r="E169" s="35">
        <f t="shared" ref="E169:G169" si="60">E170</f>
        <v>0</v>
      </c>
      <c r="F169" s="35">
        <f t="shared" si="60"/>
        <v>4760</v>
      </c>
      <c r="G169" s="35">
        <f t="shared" si="60"/>
        <v>4760</v>
      </c>
    </row>
    <row r="170" spans="1:7" x14ac:dyDescent="0.25">
      <c r="B170" s="36" t="s">
        <v>6</v>
      </c>
      <c r="C170" s="36" t="s">
        <v>87</v>
      </c>
      <c r="D170" s="37" t="s">
        <v>88</v>
      </c>
      <c r="E170" s="38">
        <f>SUM(E171:E174)</f>
        <v>0</v>
      </c>
      <c r="F170" s="38">
        <f>SUM(F171:F174)</f>
        <v>4760</v>
      </c>
      <c r="G170" s="38">
        <f>SUM(G171:G174)</f>
        <v>4760</v>
      </c>
    </row>
    <row r="171" spans="1:7" s="130" customFormat="1" x14ac:dyDescent="0.25">
      <c r="A171" s="25"/>
      <c r="B171" s="42" t="s">
        <v>259</v>
      </c>
      <c r="C171" s="42">
        <v>671</v>
      </c>
      <c r="D171" s="43" t="s">
        <v>159</v>
      </c>
      <c r="E171" s="44">
        <v>0</v>
      </c>
      <c r="F171" s="44">
        <v>1900</v>
      </c>
      <c r="G171" s="44">
        <f t="shared" ref="G171:G174" si="61">E171+F171</f>
        <v>1900</v>
      </c>
    </row>
    <row r="172" spans="1:7" x14ac:dyDescent="0.25">
      <c r="B172" s="42" t="s">
        <v>259</v>
      </c>
      <c r="C172" s="42">
        <v>671</v>
      </c>
      <c r="D172" s="43" t="s">
        <v>98</v>
      </c>
      <c r="E172" s="44">
        <v>0</v>
      </c>
      <c r="F172" s="44">
        <v>2200</v>
      </c>
      <c r="G172" s="44">
        <f t="shared" ref="G172" si="62">E172+F172</f>
        <v>2200</v>
      </c>
    </row>
    <row r="173" spans="1:7" x14ac:dyDescent="0.25">
      <c r="B173" s="42" t="s">
        <v>259</v>
      </c>
      <c r="C173" s="42">
        <v>671</v>
      </c>
      <c r="D173" s="43" t="s">
        <v>161</v>
      </c>
      <c r="E173" s="44">
        <v>0</v>
      </c>
      <c r="F173" s="44">
        <v>310</v>
      </c>
      <c r="G173" s="44">
        <f t="shared" si="61"/>
        <v>310</v>
      </c>
    </row>
    <row r="174" spans="1:7" x14ac:dyDescent="0.25">
      <c r="B174" s="42" t="s">
        <v>259</v>
      </c>
      <c r="C174" s="42">
        <v>671</v>
      </c>
      <c r="D174" s="43" t="s">
        <v>100</v>
      </c>
      <c r="E174" s="44">
        <v>0</v>
      </c>
      <c r="F174" s="44">
        <v>350</v>
      </c>
      <c r="G174" s="44">
        <f t="shared" si="61"/>
        <v>350</v>
      </c>
    </row>
    <row r="175" spans="1:7" x14ac:dyDescent="0.25">
      <c r="B175" s="33" t="s">
        <v>6</v>
      </c>
      <c r="C175" s="33" t="s">
        <v>22</v>
      </c>
      <c r="D175" s="34" t="s">
        <v>23</v>
      </c>
      <c r="E175" s="35">
        <f t="shared" ref="E175:F175" si="63">E176</f>
        <v>0</v>
      </c>
      <c r="F175" s="35">
        <f t="shared" si="63"/>
        <v>6100</v>
      </c>
      <c r="G175" s="35">
        <f>G176</f>
        <v>6100</v>
      </c>
    </row>
    <row r="176" spans="1:7" x14ac:dyDescent="0.25">
      <c r="B176" s="36" t="s">
        <v>6</v>
      </c>
      <c r="C176" s="36" t="s">
        <v>34</v>
      </c>
      <c r="D176" s="37" t="s">
        <v>35</v>
      </c>
      <c r="E176" s="38">
        <f>SUM(E177:E180)</f>
        <v>0</v>
      </c>
      <c r="F176" s="38">
        <f>SUM(F177:F180)</f>
        <v>6100</v>
      </c>
      <c r="G176" s="38">
        <f>SUM(G177:G180)</f>
        <v>6100</v>
      </c>
    </row>
    <row r="177" spans="2:7" x14ac:dyDescent="0.25">
      <c r="B177" s="42" t="s">
        <v>264</v>
      </c>
      <c r="C177" s="42">
        <v>671</v>
      </c>
      <c r="D177" s="43" t="s">
        <v>98</v>
      </c>
      <c r="E177" s="44">
        <v>0</v>
      </c>
      <c r="F177" s="44">
        <v>3900</v>
      </c>
      <c r="G177" s="44">
        <f t="shared" ref="G177:G180" si="64">E177+F177</f>
        <v>3900</v>
      </c>
    </row>
    <row r="178" spans="2:7" x14ac:dyDescent="0.25">
      <c r="B178" s="42" t="s">
        <v>264</v>
      </c>
      <c r="C178" s="42">
        <v>671</v>
      </c>
      <c r="D178" s="43" t="s">
        <v>304</v>
      </c>
      <c r="E178" s="44">
        <v>0</v>
      </c>
      <c r="F178" s="44">
        <v>1200</v>
      </c>
      <c r="G178" s="44">
        <f t="shared" si="64"/>
        <v>1200</v>
      </c>
    </row>
    <row r="179" spans="2:7" x14ac:dyDescent="0.25">
      <c r="B179" s="42" t="s">
        <v>264</v>
      </c>
      <c r="C179" s="42">
        <v>671</v>
      </c>
      <c r="D179" s="43" t="s">
        <v>100</v>
      </c>
      <c r="E179" s="44">
        <v>0</v>
      </c>
      <c r="F179" s="44">
        <v>650</v>
      </c>
      <c r="G179" s="44">
        <f t="shared" si="64"/>
        <v>650</v>
      </c>
    </row>
    <row r="180" spans="2:7" x14ac:dyDescent="0.25">
      <c r="B180" s="42" t="s">
        <v>264</v>
      </c>
      <c r="C180" s="42">
        <v>671</v>
      </c>
      <c r="D180" s="43" t="s">
        <v>104</v>
      </c>
      <c r="E180" s="44">
        <v>0</v>
      </c>
      <c r="F180" s="44">
        <v>350</v>
      </c>
      <c r="G180" s="44">
        <f t="shared" si="64"/>
        <v>350</v>
      </c>
    </row>
    <row r="181" spans="2:7" ht="22.5" x14ac:dyDescent="0.25">
      <c r="B181" s="30" t="s">
        <v>109</v>
      </c>
      <c r="C181" s="30" t="s">
        <v>282</v>
      </c>
      <c r="D181" s="31" t="s">
        <v>292</v>
      </c>
      <c r="E181" s="32">
        <f t="shared" ref="E181:G183" si="65">E182</f>
        <v>0</v>
      </c>
      <c r="F181" s="32">
        <f t="shared" si="65"/>
        <v>0</v>
      </c>
      <c r="G181" s="32">
        <f t="shared" si="65"/>
        <v>0</v>
      </c>
    </row>
    <row r="182" spans="2:7" x14ac:dyDescent="0.25">
      <c r="B182" s="33" t="s">
        <v>6</v>
      </c>
      <c r="C182" s="33" t="s">
        <v>22</v>
      </c>
      <c r="D182" s="34" t="s">
        <v>23</v>
      </c>
      <c r="E182" s="35">
        <f t="shared" si="65"/>
        <v>0</v>
      </c>
      <c r="F182" s="35">
        <f t="shared" si="65"/>
        <v>0</v>
      </c>
      <c r="G182" s="35">
        <f t="shared" si="65"/>
        <v>0</v>
      </c>
    </row>
    <row r="183" spans="2:7" x14ac:dyDescent="0.25">
      <c r="B183" s="36" t="s">
        <v>6</v>
      </c>
      <c r="C183" s="36" t="s">
        <v>34</v>
      </c>
      <c r="D183" s="37" t="s">
        <v>35</v>
      </c>
      <c r="E183" s="38">
        <f t="shared" si="65"/>
        <v>0</v>
      </c>
      <c r="F183" s="38">
        <f t="shared" si="65"/>
        <v>0</v>
      </c>
      <c r="G183" s="38">
        <f t="shared" si="65"/>
        <v>0</v>
      </c>
    </row>
    <row r="184" spans="2:7" x14ac:dyDescent="0.25">
      <c r="B184" s="42" t="s">
        <v>264</v>
      </c>
      <c r="C184" s="42">
        <v>671</v>
      </c>
      <c r="D184" s="43" t="s">
        <v>92</v>
      </c>
      <c r="E184" s="44">
        <v>0</v>
      </c>
      <c r="F184" s="44">
        <v>0</v>
      </c>
      <c r="G184" s="44">
        <f>E184+F184</f>
        <v>0</v>
      </c>
    </row>
    <row r="185" spans="2:7" ht="22.5" x14ac:dyDescent="0.25">
      <c r="B185" s="30" t="s">
        <v>84</v>
      </c>
      <c r="C185" s="30" t="s">
        <v>126</v>
      </c>
      <c r="D185" s="31" t="s">
        <v>127</v>
      </c>
      <c r="E185" s="32">
        <f>E186</f>
        <v>4000</v>
      </c>
      <c r="F185" s="32">
        <f t="shared" ref="F185:G185" si="66">F186</f>
        <v>0</v>
      </c>
      <c r="G185" s="32">
        <f t="shared" si="66"/>
        <v>4000</v>
      </c>
    </row>
    <row r="186" spans="2:7" x14ac:dyDescent="0.25">
      <c r="B186" s="33" t="s">
        <v>6</v>
      </c>
      <c r="C186" s="33" t="s">
        <v>85</v>
      </c>
      <c r="D186" s="34" t="s">
        <v>86</v>
      </c>
      <c r="E186" s="35">
        <f>E187+E189+E191</f>
        <v>4000</v>
      </c>
      <c r="F186" s="35">
        <f t="shared" ref="F186:G186" si="67">F187+F189+F191</f>
        <v>0</v>
      </c>
      <c r="G186" s="35">
        <f t="shared" si="67"/>
        <v>4000</v>
      </c>
    </row>
    <row r="187" spans="2:7" x14ac:dyDescent="0.25">
      <c r="B187" s="36" t="s">
        <v>6</v>
      </c>
      <c r="C187" s="36" t="s">
        <v>87</v>
      </c>
      <c r="D187" s="37" t="s">
        <v>115</v>
      </c>
      <c r="E187" s="38">
        <f>E188</f>
        <v>0</v>
      </c>
      <c r="F187" s="38">
        <f t="shared" ref="F187:G187" si="68">F188</f>
        <v>0</v>
      </c>
      <c r="G187" s="38">
        <f t="shared" si="68"/>
        <v>0</v>
      </c>
    </row>
    <row r="188" spans="2:7" x14ac:dyDescent="0.25">
      <c r="B188" s="42" t="s">
        <v>259</v>
      </c>
      <c r="C188" s="42">
        <v>671</v>
      </c>
      <c r="D188" s="43" t="s">
        <v>293</v>
      </c>
      <c r="E188" s="44">
        <v>0</v>
      </c>
      <c r="F188" s="44">
        <v>0</v>
      </c>
      <c r="G188" s="44">
        <f>E188+F188</f>
        <v>0</v>
      </c>
    </row>
    <row r="189" spans="2:7" x14ac:dyDescent="0.25">
      <c r="B189" s="36" t="s">
        <v>6</v>
      </c>
      <c r="C189" s="36" t="s">
        <v>114</v>
      </c>
      <c r="D189" s="37" t="s">
        <v>115</v>
      </c>
      <c r="E189" s="38">
        <f t="shared" ref="E189:G191" si="69">E190</f>
        <v>4000</v>
      </c>
      <c r="F189" s="38">
        <f t="shared" si="69"/>
        <v>-4000</v>
      </c>
      <c r="G189" s="38">
        <f t="shared" si="69"/>
        <v>0</v>
      </c>
    </row>
    <row r="190" spans="2:7" x14ac:dyDescent="0.25">
      <c r="B190" s="42" t="s">
        <v>260</v>
      </c>
      <c r="C190" s="42">
        <v>671</v>
      </c>
      <c r="D190" s="43" t="s">
        <v>293</v>
      </c>
      <c r="E190" s="44">
        <v>4000</v>
      </c>
      <c r="F190" s="44">
        <v>-4000</v>
      </c>
      <c r="G190" s="44">
        <f>E190+F190</f>
        <v>0</v>
      </c>
    </row>
    <row r="191" spans="2:7" x14ac:dyDescent="0.25">
      <c r="B191" s="36" t="s">
        <v>6</v>
      </c>
      <c r="C191" s="36" t="s">
        <v>267</v>
      </c>
      <c r="D191" s="37" t="s">
        <v>305</v>
      </c>
      <c r="E191" s="38">
        <f t="shared" si="69"/>
        <v>0</v>
      </c>
      <c r="F191" s="38">
        <f t="shared" si="69"/>
        <v>4000</v>
      </c>
      <c r="G191" s="38">
        <f t="shared" si="69"/>
        <v>4000</v>
      </c>
    </row>
    <row r="192" spans="2:7" x14ac:dyDescent="0.25">
      <c r="B192" s="42" t="s">
        <v>260</v>
      </c>
      <c r="C192" s="42">
        <v>671</v>
      </c>
      <c r="D192" s="43" t="s">
        <v>293</v>
      </c>
      <c r="E192" s="44">
        <v>0</v>
      </c>
      <c r="F192" s="44">
        <v>4000</v>
      </c>
      <c r="G192" s="44">
        <v>4000</v>
      </c>
    </row>
    <row r="193" spans="1:7" x14ac:dyDescent="0.25">
      <c r="B193" s="46" t="s">
        <v>83</v>
      </c>
      <c r="C193" s="46" t="s">
        <v>128</v>
      </c>
      <c r="D193" s="47" t="s">
        <v>129</v>
      </c>
      <c r="E193" s="48">
        <f>E194</f>
        <v>2500</v>
      </c>
      <c r="F193" s="48">
        <f t="shared" ref="F193:G194" si="70">F194</f>
        <v>6350</v>
      </c>
      <c r="G193" s="48">
        <f t="shared" si="70"/>
        <v>8850</v>
      </c>
    </row>
    <row r="194" spans="1:7" ht="22.5" x14ac:dyDescent="0.25">
      <c r="B194" s="30" t="s">
        <v>84</v>
      </c>
      <c r="C194" s="30" t="s">
        <v>130</v>
      </c>
      <c r="D194" s="31" t="s">
        <v>129</v>
      </c>
      <c r="E194" s="32">
        <f>E195</f>
        <v>2500</v>
      </c>
      <c r="F194" s="32">
        <f t="shared" si="70"/>
        <v>6350</v>
      </c>
      <c r="G194" s="32">
        <f t="shared" si="70"/>
        <v>8850</v>
      </c>
    </row>
    <row r="195" spans="1:7" x14ac:dyDescent="0.25">
      <c r="B195" s="33" t="s">
        <v>6</v>
      </c>
      <c r="C195" s="33" t="s">
        <v>85</v>
      </c>
      <c r="D195" s="34" t="s">
        <v>86</v>
      </c>
      <c r="E195" s="35">
        <f>E196+E199</f>
        <v>2500</v>
      </c>
      <c r="F195" s="35">
        <f t="shared" ref="F195" si="71">F196+F199</f>
        <v>6350</v>
      </c>
      <c r="G195" s="35">
        <f>G196+G199</f>
        <v>8850</v>
      </c>
    </row>
    <row r="196" spans="1:7" x14ac:dyDescent="0.25">
      <c r="B196" s="36" t="s">
        <v>6</v>
      </c>
      <c r="C196" s="36" t="s">
        <v>114</v>
      </c>
      <c r="D196" s="37" t="s">
        <v>115</v>
      </c>
      <c r="E196" s="38">
        <f>SUM(E197:E198)</f>
        <v>2500</v>
      </c>
      <c r="F196" s="38">
        <f t="shared" ref="F196:G196" si="72">SUM(F197:F198)</f>
        <v>-1000</v>
      </c>
      <c r="G196" s="38">
        <f t="shared" si="72"/>
        <v>1500</v>
      </c>
    </row>
    <row r="197" spans="1:7" x14ac:dyDescent="0.25">
      <c r="B197" s="42" t="s">
        <v>260</v>
      </c>
      <c r="C197" s="42">
        <v>671</v>
      </c>
      <c r="D197" s="43" t="s">
        <v>163</v>
      </c>
      <c r="E197" s="44">
        <v>1500</v>
      </c>
      <c r="F197" s="44">
        <v>0</v>
      </c>
      <c r="G197" s="44">
        <f>E197+F197</f>
        <v>1500</v>
      </c>
    </row>
    <row r="198" spans="1:7" x14ac:dyDescent="0.25">
      <c r="B198" s="42" t="s">
        <v>260</v>
      </c>
      <c r="C198" s="42">
        <v>671</v>
      </c>
      <c r="D198" s="43" t="s">
        <v>164</v>
      </c>
      <c r="E198" s="44">
        <v>1000</v>
      </c>
      <c r="F198" s="44">
        <v>-1000</v>
      </c>
      <c r="G198" s="44">
        <f>E198+F198</f>
        <v>0</v>
      </c>
    </row>
    <row r="199" spans="1:7" x14ac:dyDescent="0.25">
      <c r="B199" s="36" t="s">
        <v>6</v>
      </c>
      <c r="C199" s="36" t="s">
        <v>267</v>
      </c>
      <c r="D199" s="37" t="s">
        <v>305</v>
      </c>
      <c r="E199" s="38">
        <f>SUM(E200:E203)</f>
        <v>0</v>
      </c>
      <c r="F199" s="38">
        <f t="shared" ref="F199:G199" si="73">SUM(F200:F203)</f>
        <v>7350</v>
      </c>
      <c r="G199" s="38">
        <f t="shared" si="73"/>
        <v>7350</v>
      </c>
    </row>
    <row r="200" spans="1:7" x14ac:dyDescent="0.25">
      <c r="B200" s="42" t="s">
        <v>260</v>
      </c>
      <c r="C200" s="42">
        <v>671</v>
      </c>
      <c r="D200" s="43" t="s">
        <v>164</v>
      </c>
      <c r="E200" s="44">
        <v>0</v>
      </c>
      <c r="F200" s="44">
        <v>5350</v>
      </c>
      <c r="G200" s="44">
        <f>E200+F200</f>
        <v>5350</v>
      </c>
    </row>
    <row r="201" spans="1:7" x14ac:dyDescent="0.25">
      <c r="B201" s="42" t="s">
        <v>260</v>
      </c>
      <c r="C201" s="42">
        <v>671</v>
      </c>
      <c r="D201" s="43" t="s">
        <v>283</v>
      </c>
      <c r="E201" s="44">
        <v>0</v>
      </c>
      <c r="F201" s="44">
        <v>1000</v>
      </c>
      <c r="G201" s="44">
        <f t="shared" ref="G201:G203" si="74">E201+F201</f>
        <v>1000</v>
      </c>
    </row>
    <row r="202" spans="1:7" x14ac:dyDescent="0.25">
      <c r="B202" s="42" t="s">
        <v>260</v>
      </c>
      <c r="C202" s="42">
        <v>671</v>
      </c>
      <c r="D202" s="43" t="s">
        <v>295</v>
      </c>
      <c r="E202" s="44">
        <v>0</v>
      </c>
      <c r="F202" s="44">
        <v>1000</v>
      </c>
      <c r="G202" s="44">
        <f t="shared" si="74"/>
        <v>1000</v>
      </c>
    </row>
    <row r="203" spans="1:7" x14ac:dyDescent="0.25">
      <c r="B203" s="143"/>
      <c r="C203" s="172">
        <v>9222</v>
      </c>
      <c r="D203" s="43" t="s">
        <v>367</v>
      </c>
      <c r="E203" s="117">
        <v>0</v>
      </c>
      <c r="F203" s="117">
        <v>0</v>
      </c>
      <c r="G203" s="117">
        <f t="shared" si="74"/>
        <v>0</v>
      </c>
    </row>
    <row r="204" spans="1:7" x14ac:dyDescent="0.25">
      <c r="C204" s="42"/>
      <c r="D204" s="43"/>
      <c r="E204" s="44"/>
      <c r="F204" s="44"/>
      <c r="G204" s="44"/>
    </row>
    <row r="206" spans="1:7" x14ac:dyDescent="0.25">
      <c r="A206" s="83"/>
      <c r="B206" s="55"/>
      <c r="C206" s="145"/>
      <c r="D206" s="146" t="s">
        <v>411</v>
      </c>
      <c r="E206" s="157">
        <v>1282950</v>
      </c>
      <c r="F206" s="157">
        <v>71983.350000000006</v>
      </c>
      <c r="G206" s="147">
        <f>E206+F206</f>
        <v>1354933.35</v>
      </c>
    </row>
    <row r="207" spans="1:7" x14ac:dyDescent="0.25">
      <c r="A207" s="83"/>
      <c r="B207" s="55"/>
      <c r="C207" s="148"/>
      <c r="D207" s="149" t="s">
        <v>412</v>
      </c>
      <c r="E207" s="158">
        <v>152866</v>
      </c>
      <c r="F207" s="158">
        <v>25242.3</v>
      </c>
      <c r="G207" s="150">
        <f>E207+F207</f>
        <v>178108.3</v>
      </c>
    </row>
    <row r="208" spans="1:7" x14ac:dyDescent="0.25">
      <c r="A208" s="83"/>
      <c r="B208" s="55"/>
      <c r="C208" s="145"/>
      <c r="D208" s="146" t="s">
        <v>413</v>
      </c>
      <c r="E208" s="157">
        <f>SUM(E206:E207)</f>
        <v>1435816</v>
      </c>
      <c r="F208" s="157">
        <f t="shared" ref="F208:G208" si="75">SUM(F206:F207)</f>
        <v>97225.650000000009</v>
      </c>
      <c r="G208" s="147">
        <f t="shared" si="75"/>
        <v>1533041.6500000001</v>
      </c>
    </row>
    <row r="209" spans="1:7" x14ac:dyDescent="0.25">
      <c r="A209" s="84"/>
      <c r="B209" s="42" t="s">
        <v>260</v>
      </c>
      <c r="C209" s="151"/>
      <c r="D209" s="152" t="s">
        <v>269</v>
      </c>
      <c r="E209" s="159">
        <v>36000</v>
      </c>
      <c r="F209" s="159">
        <v>0</v>
      </c>
      <c r="G209" s="153">
        <f>E209+F209</f>
        <v>36000</v>
      </c>
    </row>
    <row r="210" spans="1:7" ht="15.75" x14ac:dyDescent="0.25">
      <c r="A210" s="83"/>
      <c r="B210" s="55"/>
      <c r="C210" s="154"/>
      <c r="D210" s="155" t="s">
        <v>415</v>
      </c>
      <c r="E210" s="160">
        <f>SUM(E208:E209)</f>
        <v>1471816</v>
      </c>
      <c r="F210" s="160">
        <f t="shared" ref="F210:G210" si="76">SUM(F208:F209)</f>
        <v>97225.650000000009</v>
      </c>
      <c r="G210" s="156">
        <f t="shared" si="76"/>
        <v>1569041.6500000001</v>
      </c>
    </row>
    <row r="214" spans="1:7" x14ac:dyDescent="0.25">
      <c r="B214" s="118"/>
      <c r="C214" s="119"/>
      <c r="D214" s="119"/>
      <c r="E214" s="116"/>
      <c r="F214" s="117"/>
      <c r="G214" s="117"/>
    </row>
    <row r="215" spans="1:7" x14ac:dyDescent="0.25">
      <c r="B215" s="118"/>
      <c r="C215" s="119"/>
      <c r="D215" s="119"/>
      <c r="E215" s="116"/>
      <c r="F215" s="117"/>
      <c r="G215" s="117"/>
    </row>
    <row r="216" spans="1:7" x14ac:dyDescent="0.25">
      <c r="B216" s="118"/>
      <c r="C216" s="119"/>
      <c r="D216" s="89"/>
      <c r="E216" s="90"/>
      <c r="F216" s="90"/>
      <c r="G216" s="88"/>
    </row>
    <row r="217" spans="1:7" x14ac:dyDescent="0.25">
      <c r="B217" s="120"/>
      <c r="C217" s="121"/>
      <c r="D217" s="121"/>
      <c r="E217" s="122"/>
      <c r="F217" s="122"/>
      <c r="G217" s="122"/>
    </row>
  </sheetData>
  <mergeCells count="2">
    <mergeCell ref="B1:G1"/>
    <mergeCell ref="B2:G2"/>
  </mergeCells>
  <pageMargins left="0.39370078740157499" right="0.196850393700787" top="0.39370078740157499" bottom="0.63976377952755903" header="0.39370078740157499" footer="0.39370078740157499"/>
  <pageSetup paperSize="9" scale="38" fitToHeight="0" orientation="portrait" r:id="rId1"/>
  <headerFooter alignWithMargins="0">
    <oddFooter>&amp;L&amp;"Arial,Regular"&amp;8 LC147RP-IRSP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9"/>
  <sheetViews>
    <sheetView showGridLines="0" workbookViewId="0">
      <selection activeCell="M388" sqref="M388"/>
    </sheetView>
  </sheetViews>
  <sheetFormatPr defaultRowHeight="15" x14ac:dyDescent="0.25"/>
  <cols>
    <col min="1" max="1" width="7.140625" style="87" customWidth="1"/>
    <col min="2" max="2" width="13.42578125" style="129" customWidth="1"/>
    <col min="3" max="3" width="10.140625" style="129" customWidth="1"/>
    <col min="4" max="4" width="55" style="129" customWidth="1"/>
    <col min="5" max="5" width="14.85546875" style="129" customWidth="1"/>
    <col min="6" max="6" width="15" style="129" customWidth="1"/>
    <col min="7" max="7" width="13.42578125" style="129" customWidth="1"/>
    <col min="8" max="8" width="10.5703125" style="93" customWidth="1"/>
    <col min="9" max="9" width="10.85546875" style="50" customWidth="1"/>
    <col min="10" max="10" width="3.7109375" style="129" customWidth="1"/>
    <col min="11" max="11" width="14.28515625" style="50" customWidth="1"/>
    <col min="12" max="12" width="10.42578125" style="129" customWidth="1"/>
    <col min="13" max="13" width="11" style="129" customWidth="1"/>
    <col min="14" max="16384" width="9.140625" style="129"/>
  </cols>
  <sheetData>
    <row r="1" spans="1:12" ht="15.75" x14ac:dyDescent="0.25">
      <c r="B1" s="124" t="s">
        <v>263</v>
      </c>
    </row>
    <row r="2" spans="1:12" ht="6" customHeight="1" x14ac:dyDescent="0.25"/>
    <row r="3" spans="1:12" ht="15.75" x14ac:dyDescent="0.25">
      <c r="C3" s="124"/>
      <c r="D3" s="125" t="s">
        <v>410</v>
      </c>
      <c r="E3" s="124"/>
      <c r="F3" s="124"/>
    </row>
    <row r="4" spans="1:12" ht="15.75" x14ac:dyDescent="0.25">
      <c r="C4" s="124"/>
      <c r="D4" s="125" t="s">
        <v>369</v>
      </c>
      <c r="E4" s="124"/>
      <c r="F4" s="124"/>
    </row>
    <row r="5" spans="1:12" ht="18" customHeight="1" x14ac:dyDescent="0.25"/>
    <row r="6" spans="1:12" ht="16.5" customHeight="1" x14ac:dyDescent="0.25">
      <c r="B6" s="1" t="s">
        <v>1</v>
      </c>
      <c r="C6" s="1" t="s">
        <v>2</v>
      </c>
      <c r="D6" s="1" t="s">
        <v>79</v>
      </c>
      <c r="E6" s="2" t="s">
        <v>4</v>
      </c>
      <c r="F6" s="49" t="s">
        <v>286</v>
      </c>
      <c r="G6" s="49" t="s">
        <v>287</v>
      </c>
      <c r="H6" s="92"/>
    </row>
    <row r="7" spans="1:12" ht="23.25" customHeight="1" x14ac:dyDescent="0.25">
      <c r="B7" s="3" t="s">
        <v>5</v>
      </c>
      <c r="C7" s="3" t="s">
        <v>55</v>
      </c>
      <c r="D7" s="4" t="s">
        <v>56</v>
      </c>
      <c r="E7" s="23">
        <f>E8</f>
        <v>1435816</v>
      </c>
      <c r="F7" s="23">
        <f>F8</f>
        <v>97225.650000000009</v>
      </c>
      <c r="G7" s="23">
        <f>G8</f>
        <v>1533041.65</v>
      </c>
      <c r="H7" s="91"/>
      <c r="L7" s="52"/>
    </row>
    <row r="8" spans="1:12" s="143" customFormat="1" x14ac:dyDescent="0.25">
      <c r="A8" s="176"/>
      <c r="B8" s="177" t="s">
        <v>80</v>
      </c>
      <c r="C8" s="177" t="s">
        <v>81</v>
      </c>
      <c r="D8" s="178" t="s">
        <v>82</v>
      </c>
      <c r="E8" s="179">
        <f>E9+E99+E324+E370</f>
        <v>1435816</v>
      </c>
      <c r="F8" s="179">
        <f>F9+F99+F324+F370</f>
        <v>97225.650000000009</v>
      </c>
      <c r="G8" s="179">
        <f>G9+G99+G324+G370</f>
        <v>1533041.65</v>
      </c>
      <c r="H8" s="180"/>
      <c r="I8" s="77"/>
      <c r="K8" s="50"/>
      <c r="L8" s="52"/>
    </row>
    <row r="9" spans="1:12" s="143" customFormat="1" x14ac:dyDescent="0.25">
      <c r="A9" s="176"/>
      <c r="B9" s="181" t="s">
        <v>83</v>
      </c>
      <c r="C9" s="181" t="s">
        <v>110</v>
      </c>
      <c r="D9" s="182" t="s">
        <v>111</v>
      </c>
      <c r="E9" s="183">
        <f>E10+E34+E79+E88</f>
        <v>1192084</v>
      </c>
      <c r="F9" s="183">
        <f>F10+F34+F73+F79+F88</f>
        <v>18100</v>
      </c>
      <c r="G9" s="183">
        <f>G10+G34+G73+G79+G88</f>
        <v>1210184</v>
      </c>
      <c r="H9" s="180"/>
      <c r="I9" s="52"/>
      <c r="K9" s="50"/>
      <c r="L9" s="52"/>
    </row>
    <row r="10" spans="1:12" s="143" customFormat="1" x14ac:dyDescent="0.25">
      <c r="A10" s="176"/>
      <c r="B10" s="184" t="s">
        <v>84</v>
      </c>
      <c r="C10" s="184" t="s">
        <v>131</v>
      </c>
      <c r="D10" s="185" t="s">
        <v>132</v>
      </c>
      <c r="E10" s="186">
        <f>E11</f>
        <v>19451</v>
      </c>
      <c r="F10" s="186">
        <f t="shared" ref="F10:G10" si="0">F11</f>
        <v>0</v>
      </c>
      <c r="G10" s="186">
        <f t="shared" si="0"/>
        <v>19451</v>
      </c>
      <c r="H10" s="180"/>
      <c r="I10" s="50"/>
      <c r="K10" s="50"/>
      <c r="L10" s="52"/>
    </row>
    <row r="11" spans="1:12" s="143" customFormat="1" x14ac:dyDescent="0.25">
      <c r="A11" s="176"/>
      <c r="B11" s="187" t="s">
        <v>6</v>
      </c>
      <c r="C11" s="187" t="s">
        <v>85</v>
      </c>
      <c r="D11" s="188" t="s">
        <v>86</v>
      </c>
      <c r="E11" s="189">
        <f>E12+E21</f>
        <v>19451</v>
      </c>
      <c r="F11" s="189">
        <f>F12+F21</f>
        <v>0</v>
      </c>
      <c r="G11" s="189">
        <f t="shared" ref="G11" si="1">G12+G21</f>
        <v>19451</v>
      </c>
      <c r="H11" s="180"/>
      <c r="I11" s="50"/>
      <c r="K11" s="50"/>
      <c r="L11" s="52"/>
    </row>
    <row r="12" spans="1:12" s="143" customFormat="1" x14ac:dyDescent="0.25">
      <c r="A12" s="176"/>
      <c r="B12" s="190" t="s">
        <v>6</v>
      </c>
      <c r="C12" s="190" t="s">
        <v>87</v>
      </c>
      <c r="D12" s="191" t="s">
        <v>88</v>
      </c>
      <c r="E12" s="192">
        <f>E13</f>
        <v>670</v>
      </c>
      <c r="F12" s="192">
        <f t="shared" ref="F12:G13" si="2">F13</f>
        <v>0</v>
      </c>
      <c r="G12" s="192">
        <f t="shared" si="2"/>
        <v>670</v>
      </c>
      <c r="H12" s="180"/>
      <c r="I12" s="50"/>
      <c r="K12" s="50"/>
    </row>
    <row r="13" spans="1:12" s="143" customFormat="1" x14ac:dyDescent="0.25">
      <c r="A13" s="176"/>
      <c r="B13" s="193" t="s">
        <v>6</v>
      </c>
      <c r="C13" s="193" t="s">
        <v>133</v>
      </c>
      <c r="D13" s="194" t="s">
        <v>134</v>
      </c>
      <c r="E13" s="195">
        <f>E14</f>
        <v>670</v>
      </c>
      <c r="F13" s="195">
        <f t="shared" si="2"/>
        <v>0</v>
      </c>
      <c r="G13" s="195">
        <f t="shared" si="2"/>
        <v>670</v>
      </c>
      <c r="H13" s="180"/>
      <c r="I13" s="50"/>
      <c r="K13" s="50"/>
    </row>
    <row r="14" spans="1:12" s="143" customFormat="1" x14ac:dyDescent="0.25">
      <c r="A14" s="176"/>
      <c r="B14" s="196" t="s">
        <v>11</v>
      </c>
      <c r="C14" s="196" t="s">
        <v>57</v>
      </c>
      <c r="D14" s="197" t="s">
        <v>58</v>
      </c>
      <c r="E14" s="198">
        <f>E15+E17+E19</f>
        <v>670</v>
      </c>
      <c r="F14" s="198">
        <f t="shared" ref="F14:G14" si="3">F15+F17+F19</f>
        <v>0</v>
      </c>
      <c r="G14" s="198">
        <f t="shared" si="3"/>
        <v>670</v>
      </c>
      <c r="H14" s="180"/>
      <c r="I14" s="50"/>
      <c r="K14" s="50"/>
    </row>
    <row r="15" spans="1:12" s="143" customFormat="1" x14ac:dyDescent="0.25">
      <c r="A15" s="176"/>
      <c r="B15" s="169" t="s">
        <v>0</v>
      </c>
      <c r="C15" s="169" t="s">
        <v>103</v>
      </c>
      <c r="D15" s="170" t="s">
        <v>104</v>
      </c>
      <c r="E15" s="171">
        <f t="shared" ref="E15:G15" si="4">E16</f>
        <v>404</v>
      </c>
      <c r="F15" s="171">
        <f t="shared" si="4"/>
        <v>0</v>
      </c>
      <c r="G15" s="171">
        <f t="shared" si="4"/>
        <v>404</v>
      </c>
      <c r="H15" s="180"/>
      <c r="I15" s="50"/>
      <c r="K15" s="50"/>
    </row>
    <row r="16" spans="1:12" s="143" customFormat="1" x14ac:dyDescent="0.25">
      <c r="A16" s="176"/>
      <c r="B16" s="172" t="s">
        <v>165</v>
      </c>
      <c r="C16" s="172" t="s">
        <v>103</v>
      </c>
      <c r="D16" s="168" t="s">
        <v>104</v>
      </c>
      <c r="E16" s="117">
        <v>404</v>
      </c>
      <c r="F16" s="117">
        <v>0</v>
      </c>
      <c r="G16" s="117">
        <f t="shared" ref="G16" si="5">E16+F16</f>
        <v>404</v>
      </c>
      <c r="H16" s="199"/>
      <c r="I16" s="50"/>
      <c r="K16" s="50"/>
    </row>
    <row r="17" spans="1:11" s="143" customFormat="1" x14ac:dyDescent="0.25">
      <c r="A17" s="176"/>
      <c r="B17" s="169" t="s">
        <v>0</v>
      </c>
      <c r="C17" s="169" t="s">
        <v>91</v>
      </c>
      <c r="D17" s="170" t="s">
        <v>92</v>
      </c>
      <c r="E17" s="171">
        <f t="shared" ref="E17:G17" si="6">E18</f>
        <v>133</v>
      </c>
      <c r="F17" s="171">
        <f t="shared" si="6"/>
        <v>0</v>
      </c>
      <c r="G17" s="171">
        <f t="shared" si="6"/>
        <v>133</v>
      </c>
      <c r="H17" s="180"/>
      <c r="I17" s="50"/>
      <c r="K17" s="50"/>
    </row>
    <row r="18" spans="1:11" s="143" customFormat="1" x14ac:dyDescent="0.25">
      <c r="A18" s="176"/>
      <c r="B18" s="172" t="s">
        <v>166</v>
      </c>
      <c r="C18" s="172" t="s">
        <v>91</v>
      </c>
      <c r="D18" s="168" t="s">
        <v>92</v>
      </c>
      <c r="E18" s="117">
        <v>133</v>
      </c>
      <c r="F18" s="117">
        <v>0</v>
      </c>
      <c r="G18" s="117">
        <f t="shared" ref="G18" si="7">E18+F18</f>
        <v>133</v>
      </c>
      <c r="H18" s="199"/>
    </row>
    <row r="19" spans="1:11" s="143" customFormat="1" x14ac:dyDescent="0.25">
      <c r="A19" s="176"/>
      <c r="B19" s="169" t="s">
        <v>0</v>
      </c>
      <c r="C19" s="169" t="s">
        <v>89</v>
      </c>
      <c r="D19" s="170" t="s">
        <v>90</v>
      </c>
      <c r="E19" s="171">
        <f t="shared" ref="E19:G19" si="8">E20</f>
        <v>133</v>
      </c>
      <c r="F19" s="171">
        <f t="shared" si="8"/>
        <v>0</v>
      </c>
      <c r="G19" s="171">
        <f t="shared" si="8"/>
        <v>133</v>
      </c>
      <c r="H19" s="180"/>
    </row>
    <row r="20" spans="1:11" s="143" customFormat="1" x14ac:dyDescent="0.25">
      <c r="A20" s="176"/>
      <c r="B20" s="172" t="s">
        <v>167</v>
      </c>
      <c r="C20" s="172" t="s">
        <v>89</v>
      </c>
      <c r="D20" s="168" t="s">
        <v>90</v>
      </c>
      <c r="E20" s="117">
        <v>133</v>
      </c>
      <c r="F20" s="117">
        <v>0</v>
      </c>
      <c r="G20" s="117">
        <f t="shared" ref="G20" si="9">E20+F20</f>
        <v>133</v>
      </c>
      <c r="H20" s="199"/>
    </row>
    <row r="21" spans="1:11" s="143" customFormat="1" x14ac:dyDescent="0.25">
      <c r="A21" s="176"/>
      <c r="B21" s="190" t="s">
        <v>6</v>
      </c>
      <c r="C21" s="190" t="s">
        <v>114</v>
      </c>
      <c r="D21" s="191" t="s">
        <v>115</v>
      </c>
      <c r="E21" s="192">
        <f>E22</f>
        <v>18781</v>
      </c>
      <c r="F21" s="192">
        <f t="shared" ref="F21:G21" si="10">F22</f>
        <v>0</v>
      </c>
      <c r="G21" s="192">
        <f t="shared" si="10"/>
        <v>18781</v>
      </c>
      <c r="H21" s="180"/>
    </row>
    <row r="22" spans="1:11" s="143" customFormat="1" x14ac:dyDescent="0.25">
      <c r="A22" s="176"/>
      <c r="B22" s="196" t="s">
        <v>11</v>
      </c>
      <c r="C22" s="196" t="s">
        <v>57</v>
      </c>
      <c r="D22" s="197" t="s">
        <v>58</v>
      </c>
      <c r="E22" s="198">
        <f>E23+E25+E27+E30+E32</f>
        <v>18781</v>
      </c>
      <c r="F22" s="198">
        <f t="shared" ref="F22:G22" si="11">F23+F25+F27+F30+F32</f>
        <v>0</v>
      </c>
      <c r="G22" s="198">
        <f t="shared" si="11"/>
        <v>18781</v>
      </c>
      <c r="H22" s="180"/>
    </row>
    <row r="23" spans="1:11" s="143" customFormat="1" x14ac:dyDescent="0.25">
      <c r="A23" s="176"/>
      <c r="B23" s="169" t="s">
        <v>0</v>
      </c>
      <c r="C23" s="169" t="s">
        <v>103</v>
      </c>
      <c r="D23" s="170" t="s">
        <v>104</v>
      </c>
      <c r="E23" s="171">
        <f t="shared" ref="E23:G23" si="12">E24</f>
        <v>1295</v>
      </c>
      <c r="F23" s="171">
        <f t="shared" si="12"/>
        <v>0</v>
      </c>
      <c r="G23" s="171">
        <f t="shared" si="12"/>
        <v>1295</v>
      </c>
      <c r="H23" s="180"/>
    </row>
    <row r="24" spans="1:11" s="143" customFormat="1" x14ac:dyDescent="0.25">
      <c r="A24" s="176"/>
      <c r="B24" s="172" t="s">
        <v>168</v>
      </c>
      <c r="C24" s="172" t="s">
        <v>103</v>
      </c>
      <c r="D24" s="168" t="s">
        <v>104</v>
      </c>
      <c r="E24" s="117">
        <v>1295</v>
      </c>
      <c r="F24" s="117">
        <v>0</v>
      </c>
      <c r="G24" s="117">
        <f t="shared" ref="G24" si="13">E24+F24</f>
        <v>1295</v>
      </c>
      <c r="H24" s="199"/>
    </row>
    <row r="25" spans="1:11" s="143" customFormat="1" x14ac:dyDescent="0.25">
      <c r="A25" s="176"/>
      <c r="B25" s="169" t="s">
        <v>0</v>
      </c>
      <c r="C25" s="169" t="s">
        <v>91</v>
      </c>
      <c r="D25" s="170" t="s">
        <v>92</v>
      </c>
      <c r="E25" s="171">
        <f t="shared" ref="E25:G25" si="14">E26</f>
        <v>11130</v>
      </c>
      <c r="F25" s="171">
        <f t="shared" si="14"/>
        <v>0</v>
      </c>
      <c r="G25" s="171">
        <f t="shared" si="14"/>
        <v>11130</v>
      </c>
      <c r="H25" s="180"/>
    </row>
    <row r="26" spans="1:11" s="143" customFormat="1" x14ac:dyDescent="0.25">
      <c r="A26" s="176"/>
      <c r="B26" s="172" t="s">
        <v>169</v>
      </c>
      <c r="C26" s="172" t="s">
        <v>91</v>
      </c>
      <c r="D26" s="168" t="s">
        <v>92</v>
      </c>
      <c r="E26" s="117">
        <v>11130</v>
      </c>
      <c r="F26" s="117">
        <v>0</v>
      </c>
      <c r="G26" s="117">
        <f t="shared" ref="G26" si="15">E26+F26</f>
        <v>11130</v>
      </c>
      <c r="H26" s="199"/>
    </row>
    <row r="27" spans="1:11" s="143" customFormat="1" x14ac:dyDescent="0.25">
      <c r="A27" s="176"/>
      <c r="B27" s="169" t="s">
        <v>0</v>
      </c>
      <c r="C27" s="169" t="s">
        <v>89</v>
      </c>
      <c r="D27" s="170" t="s">
        <v>90</v>
      </c>
      <c r="E27" s="171">
        <f>E28+E29</f>
        <v>5996</v>
      </c>
      <c r="F27" s="171">
        <f t="shared" ref="F27:G27" si="16">F28+F29</f>
        <v>0</v>
      </c>
      <c r="G27" s="171">
        <f t="shared" si="16"/>
        <v>5996</v>
      </c>
      <c r="H27" s="180"/>
    </row>
    <row r="28" spans="1:11" s="143" customFormat="1" x14ac:dyDescent="0.25">
      <c r="A28" s="176"/>
      <c r="B28" s="172" t="s">
        <v>170</v>
      </c>
      <c r="C28" s="172" t="s">
        <v>89</v>
      </c>
      <c r="D28" s="168" t="s">
        <v>90</v>
      </c>
      <c r="E28" s="117">
        <v>5533</v>
      </c>
      <c r="F28" s="117">
        <v>0</v>
      </c>
      <c r="G28" s="117">
        <f t="shared" ref="G28:G29" si="17">E28+F28</f>
        <v>5533</v>
      </c>
      <c r="H28" s="199"/>
    </row>
    <row r="29" spans="1:11" s="143" customFormat="1" x14ac:dyDescent="0.25">
      <c r="A29" s="176"/>
      <c r="B29" s="172" t="s">
        <v>171</v>
      </c>
      <c r="C29" s="172" t="s">
        <v>89</v>
      </c>
      <c r="D29" s="168" t="s">
        <v>135</v>
      </c>
      <c r="E29" s="117">
        <v>463</v>
      </c>
      <c r="F29" s="117">
        <v>0</v>
      </c>
      <c r="G29" s="117">
        <f t="shared" si="17"/>
        <v>463</v>
      </c>
      <c r="H29" s="199"/>
    </row>
    <row r="30" spans="1:11" s="143" customFormat="1" x14ac:dyDescent="0.25">
      <c r="A30" s="176"/>
      <c r="B30" s="169" t="s">
        <v>0</v>
      </c>
      <c r="C30" s="169" t="s">
        <v>95</v>
      </c>
      <c r="D30" s="170" t="s">
        <v>96</v>
      </c>
      <c r="E30" s="171">
        <f t="shared" ref="E30:G30" si="18">E31</f>
        <v>360</v>
      </c>
      <c r="F30" s="171">
        <f t="shared" si="18"/>
        <v>0</v>
      </c>
      <c r="G30" s="171">
        <f t="shared" si="18"/>
        <v>360</v>
      </c>
      <c r="H30" s="180"/>
    </row>
    <row r="31" spans="1:11" s="143" customFormat="1" x14ac:dyDescent="0.25">
      <c r="A31" s="176"/>
      <c r="B31" s="172" t="s">
        <v>172</v>
      </c>
      <c r="C31" s="172" t="s">
        <v>95</v>
      </c>
      <c r="D31" s="168" t="s">
        <v>96</v>
      </c>
      <c r="E31" s="117">
        <v>360</v>
      </c>
      <c r="F31" s="117">
        <v>0</v>
      </c>
      <c r="G31" s="117">
        <f t="shared" ref="G31" si="19">E31+F31</f>
        <v>360</v>
      </c>
      <c r="H31" s="199"/>
    </row>
    <row r="32" spans="1:11" s="143" customFormat="1" x14ac:dyDescent="0.25">
      <c r="A32" s="176"/>
      <c r="B32" s="169"/>
      <c r="C32" s="169">
        <v>922</v>
      </c>
      <c r="D32" s="170" t="s">
        <v>341</v>
      </c>
      <c r="E32" s="171">
        <f>E33</f>
        <v>0</v>
      </c>
      <c r="F32" s="171">
        <f t="shared" ref="F32:G32" si="20">F33</f>
        <v>0</v>
      </c>
      <c r="G32" s="171">
        <f t="shared" si="20"/>
        <v>0</v>
      </c>
      <c r="H32" s="180"/>
    </row>
    <row r="33" spans="1:8" s="143" customFormat="1" x14ac:dyDescent="0.25">
      <c r="A33" s="176"/>
      <c r="B33" s="169"/>
      <c r="C33" s="172">
        <v>92221</v>
      </c>
      <c r="D33" s="168" t="s">
        <v>340</v>
      </c>
      <c r="E33" s="117">
        <v>0</v>
      </c>
      <c r="F33" s="117">
        <v>0</v>
      </c>
      <c r="G33" s="117">
        <f t="shared" ref="G33" si="21">E33+F33</f>
        <v>0</v>
      </c>
      <c r="H33" s="199"/>
    </row>
    <row r="34" spans="1:8" s="143" customFormat="1" x14ac:dyDescent="0.25">
      <c r="A34" s="176"/>
      <c r="B34" s="184" t="s">
        <v>84</v>
      </c>
      <c r="C34" s="184" t="s">
        <v>112</v>
      </c>
      <c r="D34" s="185" t="s">
        <v>113</v>
      </c>
      <c r="E34" s="186">
        <f>E35+E51+E66</f>
        <v>53633</v>
      </c>
      <c r="F34" s="186">
        <f>F35+F51+F66</f>
        <v>-30500</v>
      </c>
      <c r="G34" s="186">
        <f>G35+G51+G66</f>
        <v>23133</v>
      </c>
      <c r="H34" s="180"/>
    </row>
    <row r="35" spans="1:8" s="143" customFormat="1" x14ac:dyDescent="0.25">
      <c r="A35" s="176"/>
      <c r="B35" s="187" t="s">
        <v>6</v>
      </c>
      <c r="C35" s="187" t="s">
        <v>85</v>
      </c>
      <c r="D35" s="188" t="s">
        <v>86</v>
      </c>
      <c r="E35" s="189">
        <f>E36+E41</f>
        <v>41533</v>
      </c>
      <c r="F35" s="189">
        <f t="shared" ref="F35:G35" si="22">F36+F41</f>
        <v>-30500</v>
      </c>
      <c r="G35" s="189">
        <f t="shared" si="22"/>
        <v>11033</v>
      </c>
      <c r="H35" s="180"/>
    </row>
    <row r="36" spans="1:8" s="143" customFormat="1" x14ac:dyDescent="0.25">
      <c r="A36" s="176"/>
      <c r="B36" s="190" t="s">
        <v>6</v>
      </c>
      <c r="C36" s="190" t="s">
        <v>87</v>
      </c>
      <c r="D36" s="191" t="s">
        <v>88</v>
      </c>
      <c r="E36" s="192">
        <f>E37</f>
        <v>133</v>
      </c>
      <c r="F36" s="192">
        <f t="shared" ref="F36:G37" si="23">F37</f>
        <v>0</v>
      </c>
      <c r="G36" s="192">
        <f t="shared" si="23"/>
        <v>133</v>
      </c>
      <c r="H36" s="180"/>
    </row>
    <row r="37" spans="1:8" s="143" customFormat="1" x14ac:dyDescent="0.25">
      <c r="A37" s="176"/>
      <c r="B37" s="193" t="s">
        <v>6</v>
      </c>
      <c r="C37" s="193" t="s">
        <v>133</v>
      </c>
      <c r="D37" s="194" t="s">
        <v>134</v>
      </c>
      <c r="E37" s="200">
        <f>E38</f>
        <v>133</v>
      </c>
      <c r="F37" s="200">
        <f t="shared" si="23"/>
        <v>0</v>
      </c>
      <c r="G37" s="200">
        <f t="shared" si="23"/>
        <v>133</v>
      </c>
      <c r="H37" s="180"/>
    </row>
    <row r="38" spans="1:8" s="143" customFormat="1" x14ac:dyDescent="0.25">
      <c r="A38" s="176"/>
      <c r="B38" s="196" t="s">
        <v>11</v>
      </c>
      <c r="C38" s="196" t="s">
        <v>57</v>
      </c>
      <c r="D38" s="197" t="s">
        <v>58</v>
      </c>
      <c r="E38" s="198">
        <v>133</v>
      </c>
      <c r="F38" s="198">
        <v>0</v>
      </c>
      <c r="G38" s="198">
        <v>133</v>
      </c>
      <c r="H38" s="180"/>
    </row>
    <row r="39" spans="1:8" s="143" customFormat="1" x14ac:dyDescent="0.25">
      <c r="A39" s="176"/>
      <c r="B39" s="169" t="s">
        <v>0</v>
      </c>
      <c r="C39" s="169" t="s">
        <v>91</v>
      </c>
      <c r="D39" s="170" t="s">
        <v>92</v>
      </c>
      <c r="E39" s="171">
        <f t="shared" ref="E39:G39" si="24">E40</f>
        <v>133</v>
      </c>
      <c r="F39" s="171">
        <f t="shared" si="24"/>
        <v>0</v>
      </c>
      <c r="G39" s="171">
        <f t="shared" si="24"/>
        <v>133</v>
      </c>
      <c r="H39" s="180"/>
    </row>
    <row r="40" spans="1:8" s="143" customFormat="1" x14ac:dyDescent="0.25">
      <c r="A40" s="176"/>
      <c r="B40" s="172" t="s">
        <v>173</v>
      </c>
      <c r="C40" s="172" t="s">
        <v>91</v>
      </c>
      <c r="D40" s="168" t="s">
        <v>92</v>
      </c>
      <c r="E40" s="117">
        <v>133</v>
      </c>
      <c r="F40" s="117">
        <v>0</v>
      </c>
      <c r="G40" s="117">
        <f t="shared" ref="G40" si="25">E40+F40</f>
        <v>133</v>
      </c>
      <c r="H40" s="199"/>
    </row>
    <row r="41" spans="1:8" s="143" customFormat="1" x14ac:dyDescent="0.25">
      <c r="A41" s="176"/>
      <c r="B41" s="190" t="s">
        <v>6</v>
      </c>
      <c r="C41" s="190" t="s">
        <v>114</v>
      </c>
      <c r="D41" s="191" t="s">
        <v>115</v>
      </c>
      <c r="E41" s="192">
        <f t="shared" ref="E41:G41" si="26">E42</f>
        <v>41400</v>
      </c>
      <c r="F41" s="192">
        <f t="shared" si="26"/>
        <v>-30500</v>
      </c>
      <c r="G41" s="192">
        <f t="shared" si="26"/>
        <v>10900</v>
      </c>
      <c r="H41" s="180"/>
    </row>
    <row r="42" spans="1:8" s="143" customFormat="1" x14ac:dyDescent="0.25">
      <c r="A42" s="176"/>
      <c r="B42" s="196" t="s">
        <v>11</v>
      </c>
      <c r="C42" s="196" t="s">
        <v>57</v>
      </c>
      <c r="D42" s="197" t="s">
        <v>58</v>
      </c>
      <c r="E42" s="198">
        <f>E43+E46+E49</f>
        <v>41400</v>
      </c>
      <c r="F42" s="198">
        <f t="shared" ref="F42:G42" si="27">F43+F46+F49</f>
        <v>-30500</v>
      </c>
      <c r="G42" s="198">
        <f t="shared" si="27"/>
        <v>10900</v>
      </c>
      <c r="H42" s="180"/>
    </row>
    <row r="43" spans="1:8" s="143" customFormat="1" x14ac:dyDescent="0.25">
      <c r="A43" s="176"/>
      <c r="B43" s="169" t="s">
        <v>0</v>
      </c>
      <c r="C43" s="169" t="s">
        <v>91</v>
      </c>
      <c r="D43" s="170" t="s">
        <v>92</v>
      </c>
      <c r="E43" s="171">
        <f>E44+E45</f>
        <v>30900</v>
      </c>
      <c r="F43" s="171">
        <f t="shared" ref="F43:G43" si="28">F44+F45</f>
        <v>-30500</v>
      </c>
      <c r="G43" s="171">
        <f t="shared" si="28"/>
        <v>400</v>
      </c>
      <c r="H43" s="180"/>
    </row>
    <row r="44" spans="1:8" s="143" customFormat="1" x14ac:dyDescent="0.25">
      <c r="A44" s="176"/>
      <c r="B44" s="172" t="s">
        <v>174</v>
      </c>
      <c r="C44" s="172" t="s">
        <v>91</v>
      </c>
      <c r="D44" s="168" t="s">
        <v>92</v>
      </c>
      <c r="E44" s="117">
        <v>30500</v>
      </c>
      <c r="F44" s="117">
        <v>-30500</v>
      </c>
      <c r="G44" s="117">
        <f t="shared" ref="G44:G45" si="29">E44+F44</f>
        <v>0</v>
      </c>
      <c r="H44" s="199"/>
    </row>
    <row r="45" spans="1:8" s="143" customFormat="1" x14ac:dyDescent="0.25">
      <c r="A45" s="176"/>
      <c r="B45" s="172" t="s">
        <v>175</v>
      </c>
      <c r="C45" s="172" t="s">
        <v>91</v>
      </c>
      <c r="D45" s="168" t="s">
        <v>136</v>
      </c>
      <c r="E45" s="117">
        <v>400</v>
      </c>
      <c r="F45" s="117">
        <v>0</v>
      </c>
      <c r="G45" s="117">
        <f t="shared" si="29"/>
        <v>400</v>
      </c>
      <c r="H45" s="199"/>
    </row>
    <row r="46" spans="1:8" s="143" customFormat="1" x14ac:dyDescent="0.25">
      <c r="A46" s="176"/>
      <c r="B46" s="169" t="s">
        <v>0</v>
      </c>
      <c r="C46" s="169" t="s">
        <v>89</v>
      </c>
      <c r="D46" s="170" t="s">
        <v>90</v>
      </c>
      <c r="E46" s="171">
        <f>E47+E48</f>
        <v>10500</v>
      </c>
      <c r="F46" s="171">
        <f t="shared" ref="F46:G46" si="30">F47+F48</f>
        <v>0</v>
      </c>
      <c r="G46" s="171">
        <f t="shared" si="30"/>
        <v>10500</v>
      </c>
      <c r="H46" s="180"/>
    </row>
    <row r="47" spans="1:8" s="143" customFormat="1" x14ac:dyDescent="0.25">
      <c r="A47" s="176"/>
      <c r="B47" s="172" t="s">
        <v>176</v>
      </c>
      <c r="C47" s="172" t="s">
        <v>89</v>
      </c>
      <c r="D47" s="168" t="s">
        <v>137</v>
      </c>
      <c r="E47" s="117">
        <v>6500</v>
      </c>
      <c r="F47" s="117">
        <v>0</v>
      </c>
      <c r="G47" s="117">
        <f t="shared" ref="G47:G48" si="31">E47+F47</f>
        <v>6500</v>
      </c>
      <c r="H47" s="199"/>
    </row>
    <row r="48" spans="1:8" s="143" customFormat="1" x14ac:dyDescent="0.25">
      <c r="A48" s="176"/>
      <c r="B48" s="172" t="s">
        <v>177</v>
      </c>
      <c r="C48" s="172" t="s">
        <v>89</v>
      </c>
      <c r="D48" s="168" t="s">
        <v>90</v>
      </c>
      <c r="E48" s="117">
        <v>4000</v>
      </c>
      <c r="F48" s="117">
        <v>0</v>
      </c>
      <c r="G48" s="117">
        <f t="shared" si="31"/>
        <v>4000</v>
      </c>
      <c r="H48" s="199"/>
    </row>
    <row r="49" spans="1:8" s="143" customFormat="1" x14ac:dyDescent="0.25">
      <c r="A49" s="176"/>
      <c r="B49" s="169"/>
      <c r="C49" s="169">
        <v>922</v>
      </c>
      <c r="D49" s="170" t="s">
        <v>341</v>
      </c>
      <c r="E49" s="171">
        <f>E50</f>
        <v>0</v>
      </c>
      <c r="F49" s="171">
        <f t="shared" ref="F49:G49" si="32">F50</f>
        <v>0</v>
      </c>
      <c r="G49" s="171">
        <f t="shared" si="32"/>
        <v>0</v>
      </c>
      <c r="H49" s="180"/>
    </row>
    <row r="50" spans="1:8" s="143" customFormat="1" x14ac:dyDescent="0.25">
      <c r="A50" s="176"/>
      <c r="B50" s="169"/>
      <c r="C50" s="172">
        <v>92221</v>
      </c>
      <c r="D50" s="168" t="s">
        <v>340</v>
      </c>
      <c r="E50" s="117">
        <v>0</v>
      </c>
      <c r="F50" s="117">
        <v>0</v>
      </c>
      <c r="G50" s="117">
        <f t="shared" ref="G50" si="33">E50+F50</f>
        <v>0</v>
      </c>
      <c r="H50" s="199"/>
    </row>
    <row r="51" spans="1:8" s="143" customFormat="1" x14ac:dyDescent="0.25">
      <c r="A51" s="176"/>
      <c r="B51" s="187" t="s">
        <v>6</v>
      </c>
      <c r="C51" s="187" t="s">
        <v>7</v>
      </c>
      <c r="D51" s="188" t="s">
        <v>8</v>
      </c>
      <c r="E51" s="189">
        <f>E52</f>
        <v>10500</v>
      </c>
      <c r="F51" s="189">
        <f t="shared" ref="F51:G52" si="34">F52</f>
        <v>0</v>
      </c>
      <c r="G51" s="189">
        <f t="shared" si="34"/>
        <v>10500</v>
      </c>
      <c r="H51" s="180"/>
    </row>
    <row r="52" spans="1:8" s="143" customFormat="1" x14ac:dyDescent="0.25">
      <c r="A52" s="176"/>
      <c r="B52" s="190" t="s">
        <v>6</v>
      </c>
      <c r="C52" s="190" t="s">
        <v>9</v>
      </c>
      <c r="D52" s="191" t="s">
        <v>10</v>
      </c>
      <c r="E52" s="192">
        <f>E53</f>
        <v>10500</v>
      </c>
      <c r="F52" s="192">
        <f t="shared" si="34"/>
        <v>0</v>
      </c>
      <c r="G52" s="192">
        <f t="shared" si="34"/>
        <v>10500</v>
      </c>
      <c r="H52" s="180"/>
    </row>
    <row r="53" spans="1:8" s="143" customFormat="1" x14ac:dyDescent="0.25">
      <c r="A53" s="176"/>
      <c r="B53" s="196" t="s">
        <v>11</v>
      </c>
      <c r="C53" s="196" t="s">
        <v>57</v>
      </c>
      <c r="D53" s="197" t="s">
        <v>58</v>
      </c>
      <c r="E53" s="198">
        <f>E54+E56+E59+E62+E64</f>
        <v>10500</v>
      </c>
      <c r="F53" s="198">
        <f t="shared" ref="F53:G53" si="35">F54+F56+F59+F62+F64</f>
        <v>0</v>
      </c>
      <c r="G53" s="198">
        <f t="shared" si="35"/>
        <v>10500</v>
      </c>
      <c r="H53" s="180"/>
    </row>
    <row r="54" spans="1:8" s="143" customFormat="1" x14ac:dyDescent="0.25">
      <c r="A54" s="176"/>
      <c r="B54" s="169" t="s">
        <v>0</v>
      </c>
      <c r="C54" s="169" t="s">
        <v>103</v>
      </c>
      <c r="D54" s="170" t="s">
        <v>104</v>
      </c>
      <c r="E54" s="171">
        <f t="shared" ref="E54:G54" si="36">E55</f>
        <v>2500</v>
      </c>
      <c r="F54" s="171">
        <f t="shared" si="36"/>
        <v>1100</v>
      </c>
      <c r="G54" s="171">
        <f t="shared" si="36"/>
        <v>3600</v>
      </c>
      <c r="H54" s="180"/>
    </row>
    <row r="55" spans="1:8" s="143" customFormat="1" x14ac:dyDescent="0.25">
      <c r="A55" s="176"/>
      <c r="B55" s="172" t="s">
        <v>178</v>
      </c>
      <c r="C55" s="172" t="s">
        <v>103</v>
      </c>
      <c r="D55" s="168" t="s">
        <v>104</v>
      </c>
      <c r="E55" s="117">
        <v>2500</v>
      </c>
      <c r="F55" s="117">
        <v>1100</v>
      </c>
      <c r="G55" s="117">
        <f t="shared" ref="G55" si="37">E55+F55</f>
        <v>3600</v>
      </c>
      <c r="H55" s="199"/>
    </row>
    <row r="56" spans="1:8" s="143" customFormat="1" x14ac:dyDescent="0.25">
      <c r="A56" s="176"/>
      <c r="B56" s="169" t="s">
        <v>0</v>
      </c>
      <c r="C56" s="169" t="s">
        <v>91</v>
      </c>
      <c r="D56" s="170" t="s">
        <v>92</v>
      </c>
      <c r="E56" s="171">
        <f>E57+E58</f>
        <v>3950</v>
      </c>
      <c r="F56" s="171">
        <f t="shared" ref="F56:G56" si="38">F57+F58</f>
        <v>-300</v>
      </c>
      <c r="G56" s="171">
        <f t="shared" si="38"/>
        <v>3650</v>
      </c>
      <c r="H56" s="180"/>
    </row>
    <row r="57" spans="1:8" s="143" customFormat="1" x14ac:dyDescent="0.25">
      <c r="A57" s="176"/>
      <c r="B57" s="172" t="s">
        <v>179</v>
      </c>
      <c r="C57" s="172" t="s">
        <v>91</v>
      </c>
      <c r="D57" s="168" t="s">
        <v>92</v>
      </c>
      <c r="E57" s="117">
        <v>2950</v>
      </c>
      <c r="F57" s="117">
        <v>700</v>
      </c>
      <c r="G57" s="117">
        <f t="shared" ref="G57:G58" si="39">E57+F57</f>
        <v>3650</v>
      </c>
      <c r="H57" s="199"/>
    </row>
    <row r="58" spans="1:8" s="143" customFormat="1" x14ac:dyDescent="0.25">
      <c r="A58" s="176"/>
      <c r="B58" s="172" t="s">
        <v>180</v>
      </c>
      <c r="C58" s="169" t="s">
        <v>91</v>
      </c>
      <c r="D58" s="170" t="s">
        <v>262</v>
      </c>
      <c r="E58" s="171">
        <v>1000</v>
      </c>
      <c r="F58" s="171">
        <v>-1000</v>
      </c>
      <c r="G58" s="171">
        <f t="shared" si="39"/>
        <v>0</v>
      </c>
      <c r="H58" s="180"/>
    </row>
    <row r="59" spans="1:8" s="143" customFormat="1" x14ac:dyDescent="0.25">
      <c r="A59" s="176"/>
      <c r="B59" s="172" t="s">
        <v>0</v>
      </c>
      <c r="C59" s="169" t="s">
        <v>89</v>
      </c>
      <c r="D59" s="170" t="s">
        <v>90</v>
      </c>
      <c r="E59" s="171">
        <f>E60+E61</f>
        <v>3600</v>
      </c>
      <c r="F59" s="171">
        <f t="shared" ref="F59:G59" si="40">F60+F61</f>
        <v>-800</v>
      </c>
      <c r="G59" s="171">
        <f t="shared" si="40"/>
        <v>2800</v>
      </c>
      <c r="H59" s="180"/>
    </row>
    <row r="60" spans="1:8" s="143" customFormat="1" x14ac:dyDescent="0.25">
      <c r="A60" s="176"/>
      <c r="B60" s="172" t="s">
        <v>181</v>
      </c>
      <c r="C60" s="169" t="s">
        <v>89</v>
      </c>
      <c r="D60" s="170" t="s">
        <v>261</v>
      </c>
      <c r="E60" s="171">
        <v>1000</v>
      </c>
      <c r="F60" s="171">
        <v>-1000</v>
      </c>
      <c r="G60" s="171">
        <f t="shared" ref="G60:G61" si="41">E60+F60</f>
        <v>0</v>
      </c>
      <c r="H60" s="180"/>
    </row>
    <row r="61" spans="1:8" s="143" customFormat="1" x14ac:dyDescent="0.25">
      <c r="A61" s="176"/>
      <c r="B61" s="172" t="s">
        <v>182</v>
      </c>
      <c r="C61" s="172" t="s">
        <v>89</v>
      </c>
      <c r="D61" s="168" t="s">
        <v>90</v>
      </c>
      <c r="E61" s="117">
        <v>2600</v>
      </c>
      <c r="F61" s="117">
        <v>200</v>
      </c>
      <c r="G61" s="117">
        <f t="shared" si="41"/>
        <v>2800</v>
      </c>
      <c r="H61" s="199"/>
    </row>
    <row r="62" spans="1:8" s="143" customFormat="1" x14ac:dyDescent="0.25">
      <c r="A62" s="176"/>
      <c r="B62" s="169" t="s">
        <v>0</v>
      </c>
      <c r="C62" s="169" t="s">
        <v>95</v>
      </c>
      <c r="D62" s="170" t="s">
        <v>96</v>
      </c>
      <c r="E62" s="171">
        <f t="shared" ref="E62:G62" si="42">E63</f>
        <v>430</v>
      </c>
      <c r="F62" s="171">
        <f t="shared" si="42"/>
        <v>0</v>
      </c>
      <c r="G62" s="171">
        <f t="shared" si="42"/>
        <v>430</v>
      </c>
      <c r="H62" s="180"/>
    </row>
    <row r="63" spans="1:8" s="143" customFormat="1" x14ac:dyDescent="0.25">
      <c r="A63" s="176"/>
      <c r="B63" s="172" t="s">
        <v>183</v>
      </c>
      <c r="C63" s="172" t="s">
        <v>95</v>
      </c>
      <c r="D63" s="168" t="s">
        <v>96</v>
      </c>
      <c r="E63" s="117">
        <v>430</v>
      </c>
      <c r="F63" s="117">
        <v>0</v>
      </c>
      <c r="G63" s="117">
        <f t="shared" ref="G63" si="43">E63+F63</f>
        <v>430</v>
      </c>
      <c r="H63" s="199"/>
    </row>
    <row r="64" spans="1:8" s="143" customFormat="1" x14ac:dyDescent="0.25">
      <c r="A64" s="176"/>
      <c r="B64" s="169" t="s">
        <v>0</v>
      </c>
      <c r="C64" s="169" t="s">
        <v>105</v>
      </c>
      <c r="D64" s="170" t="s">
        <v>106</v>
      </c>
      <c r="E64" s="171">
        <f t="shared" ref="E64:G64" si="44">E65</f>
        <v>20</v>
      </c>
      <c r="F64" s="171">
        <f t="shared" si="44"/>
        <v>0</v>
      </c>
      <c r="G64" s="171">
        <f t="shared" si="44"/>
        <v>20</v>
      </c>
      <c r="H64" s="180"/>
    </row>
    <row r="65" spans="1:11" s="143" customFormat="1" x14ac:dyDescent="0.25">
      <c r="A65" s="176"/>
      <c r="B65" s="172" t="s">
        <v>184</v>
      </c>
      <c r="C65" s="172" t="s">
        <v>105</v>
      </c>
      <c r="D65" s="168" t="s">
        <v>106</v>
      </c>
      <c r="E65" s="117">
        <v>20</v>
      </c>
      <c r="F65" s="117">
        <v>0</v>
      </c>
      <c r="G65" s="117">
        <f t="shared" ref="G65" si="45">E65+F65</f>
        <v>20</v>
      </c>
      <c r="H65" s="199"/>
    </row>
    <row r="66" spans="1:11" s="143" customFormat="1" x14ac:dyDescent="0.25">
      <c r="A66" s="176"/>
      <c r="B66" s="187" t="s">
        <v>6</v>
      </c>
      <c r="C66" s="187" t="s">
        <v>44</v>
      </c>
      <c r="D66" s="188" t="s">
        <v>45</v>
      </c>
      <c r="E66" s="189">
        <f>E67</f>
        <v>1600</v>
      </c>
      <c r="F66" s="189">
        <f t="shared" ref="F66:G67" si="46">F67</f>
        <v>0</v>
      </c>
      <c r="G66" s="189">
        <f t="shared" si="46"/>
        <v>1600</v>
      </c>
      <c r="H66" s="180"/>
    </row>
    <row r="67" spans="1:11" s="143" customFormat="1" x14ac:dyDescent="0.25">
      <c r="A67" s="176"/>
      <c r="B67" s="190" t="s">
        <v>6</v>
      </c>
      <c r="C67" s="190" t="s">
        <v>46</v>
      </c>
      <c r="D67" s="191" t="s">
        <v>47</v>
      </c>
      <c r="E67" s="192">
        <f>E68</f>
        <v>1600</v>
      </c>
      <c r="F67" s="192">
        <f t="shared" si="46"/>
        <v>0</v>
      </c>
      <c r="G67" s="192">
        <f t="shared" si="46"/>
        <v>1600</v>
      </c>
      <c r="H67" s="180"/>
    </row>
    <row r="68" spans="1:11" s="143" customFormat="1" x14ac:dyDescent="0.25">
      <c r="A68" s="176"/>
      <c r="B68" s="196" t="s">
        <v>11</v>
      </c>
      <c r="C68" s="196" t="s">
        <v>57</v>
      </c>
      <c r="D68" s="197" t="s">
        <v>58</v>
      </c>
      <c r="E68" s="198">
        <f>E69+E71</f>
        <v>1600</v>
      </c>
      <c r="F68" s="198">
        <f t="shared" ref="F68:G68" si="47">F69+F71</f>
        <v>0</v>
      </c>
      <c r="G68" s="198">
        <f t="shared" si="47"/>
        <v>1600</v>
      </c>
      <c r="H68" s="180"/>
    </row>
    <row r="69" spans="1:11" s="143" customFormat="1" x14ac:dyDescent="0.25">
      <c r="A69" s="176"/>
      <c r="B69" s="169" t="s">
        <v>0</v>
      </c>
      <c r="C69" s="169" t="s">
        <v>89</v>
      </c>
      <c r="D69" s="170" t="s">
        <v>90</v>
      </c>
      <c r="E69" s="171">
        <f t="shared" ref="E69:G69" si="48">E70</f>
        <v>1500</v>
      </c>
      <c r="F69" s="171">
        <f t="shared" si="48"/>
        <v>0</v>
      </c>
      <c r="G69" s="171">
        <f t="shared" si="48"/>
        <v>1500</v>
      </c>
      <c r="H69" s="180"/>
    </row>
    <row r="70" spans="1:11" s="143" customFormat="1" x14ac:dyDescent="0.25">
      <c r="A70" s="176"/>
      <c r="B70" s="172" t="s">
        <v>185</v>
      </c>
      <c r="C70" s="172" t="s">
        <v>89</v>
      </c>
      <c r="D70" s="168" t="s">
        <v>186</v>
      </c>
      <c r="E70" s="117">
        <v>1500</v>
      </c>
      <c r="F70" s="117">
        <v>0</v>
      </c>
      <c r="G70" s="117">
        <f t="shared" ref="G70" si="49">E70+F70</f>
        <v>1500</v>
      </c>
      <c r="H70" s="199"/>
      <c r="I70" s="50"/>
      <c r="K70" s="50"/>
    </row>
    <row r="71" spans="1:11" s="143" customFormat="1" x14ac:dyDescent="0.25">
      <c r="A71" s="176"/>
      <c r="B71" s="169" t="s">
        <v>0</v>
      </c>
      <c r="C71" s="169" t="s">
        <v>95</v>
      </c>
      <c r="D71" s="170" t="s">
        <v>96</v>
      </c>
      <c r="E71" s="171">
        <f t="shared" ref="E71:G71" si="50">E72</f>
        <v>100</v>
      </c>
      <c r="F71" s="171">
        <f t="shared" si="50"/>
        <v>0</v>
      </c>
      <c r="G71" s="171">
        <f t="shared" si="50"/>
        <v>100</v>
      </c>
      <c r="H71" s="180"/>
      <c r="I71" s="50"/>
      <c r="K71" s="50"/>
    </row>
    <row r="72" spans="1:11" s="143" customFormat="1" x14ac:dyDescent="0.25">
      <c r="A72" s="176"/>
      <c r="B72" s="172" t="s">
        <v>187</v>
      </c>
      <c r="C72" s="172" t="s">
        <v>95</v>
      </c>
      <c r="D72" s="168" t="s">
        <v>188</v>
      </c>
      <c r="E72" s="117">
        <v>100</v>
      </c>
      <c r="F72" s="117">
        <v>0</v>
      </c>
      <c r="G72" s="117">
        <v>100</v>
      </c>
      <c r="H72" s="199"/>
      <c r="I72" s="50"/>
      <c r="K72" s="50"/>
    </row>
    <row r="73" spans="1:11" s="143" customFormat="1" x14ac:dyDescent="0.25">
      <c r="A73" s="176"/>
      <c r="B73" s="184" t="s">
        <v>84</v>
      </c>
      <c r="C73" s="184" t="s">
        <v>390</v>
      </c>
      <c r="D73" s="185" t="s">
        <v>421</v>
      </c>
      <c r="E73" s="186">
        <f>E74</f>
        <v>0</v>
      </c>
      <c r="F73" s="186">
        <f t="shared" ref="F73:G73" si="51">F74</f>
        <v>25000</v>
      </c>
      <c r="G73" s="186">
        <f t="shared" si="51"/>
        <v>25000</v>
      </c>
      <c r="H73" s="180"/>
      <c r="I73" s="50"/>
      <c r="K73" s="50"/>
    </row>
    <row r="74" spans="1:11" s="143" customFormat="1" x14ac:dyDescent="0.25">
      <c r="A74" s="176"/>
      <c r="B74" s="187" t="s">
        <v>6</v>
      </c>
      <c r="C74" s="187" t="s">
        <v>85</v>
      </c>
      <c r="D74" s="188" t="s">
        <v>86</v>
      </c>
      <c r="E74" s="189">
        <f>E75</f>
        <v>0</v>
      </c>
      <c r="F74" s="189">
        <f t="shared" ref="F74:G74" si="52">F75</f>
        <v>25000</v>
      </c>
      <c r="G74" s="189">
        <f t="shared" si="52"/>
        <v>25000</v>
      </c>
      <c r="H74" s="199"/>
      <c r="I74" s="50"/>
      <c r="K74" s="50"/>
    </row>
    <row r="75" spans="1:11" s="143" customFormat="1" x14ac:dyDescent="0.25">
      <c r="A75" s="176"/>
      <c r="B75" s="190" t="s">
        <v>6</v>
      </c>
      <c r="C75" s="190" t="s">
        <v>114</v>
      </c>
      <c r="D75" s="191" t="s">
        <v>115</v>
      </c>
      <c r="E75" s="192">
        <f>E76</f>
        <v>0</v>
      </c>
      <c r="F75" s="192">
        <f t="shared" ref="F75:G77" si="53">F76</f>
        <v>25000</v>
      </c>
      <c r="G75" s="192">
        <f t="shared" si="53"/>
        <v>25000</v>
      </c>
      <c r="H75" s="199"/>
      <c r="I75" s="50"/>
      <c r="K75" s="50"/>
    </row>
    <row r="76" spans="1:11" s="143" customFormat="1" x14ac:dyDescent="0.25">
      <c r="A76" s="176"/>
      <c r="B76" s="196" t="s">
        <v>11</v>
      </c>
      <c r="C76" s="196" t="s">
        <v>57</v>
      </c>
      <c r="D76" s="197" t="s">
        <v>58</v>
      </c>
      <c r="E76" s="198">
        <f>E77</f>
        <v>0</v>
      </c>
      <c r="F76" s="198">
        <f t="shared" si="53"/>
        <v>25000</v>
      </c>
      <c r="G76" s="198">
        <f t="shared" si="53"/>
        <v>25000</v>
      </c>
      <c r="H76" s="199"/>
      <c r="I76" s="50"/>
      <c r="K76" s="50"/>
    </row>
    <row r="77" spans="1:11" s="143" customFormat="1" x14ac:dyDescent="0.25">
      <c r="A77" s="176"/>
      <c r="B77" s="172"/>
      <c r="C77" s="169">
        <v>322</v>
      </c>
      <c r="D77" s="170" t="s">
        <v>92</v>
      </c>
      <c r="E77" s="171">
        <f>E78</f>
        <v>0</v>
      </c>
      <c r="F77" s="171">
        <f t="shared" si="53"/>
        <v>25000</v>
      </c>
      <c r="G77" s="171">
        <f t="shared" si="53"/>
        <v>25000</v>
      </c>
      <c r="H77" s="199"/>
      <c r="I77" s="50"/>
      <c r="K77" s="50"/>
    </row>
    <row r="78" spans="1:11" s="143" customFormat="1" x14ac:dyDescent="0.25">
      <c r="A78" s="176"/>
      <c r="B78" s="172"/>
      <c r="C78" s="172">
        <v>322</v>
      </c>
      <c r="D78" s="168" t="s">
        <v>92</v>
      </c>
      <c r="E78" s="117">
        <v>0</v>
      </c>
      <c r="F78" s="117">
        <v>25000</v>
      </c>
      <c r="G78" s="117">
        <f t="shared" ref="G78" si="54">E78+F78</f>
        <v>25000</v>
      </c>
      <c r="H78" s="199"/>
      <c r="I78" s="50"/>
      <c r="K78" s="50"/>
    </row>
    <row r="79" spans="1:11" s="143" customFormat="1" x14ac:dyDescent="0.25">
      <c r="A79" s="176"/>
      <c r="B79" s="184" t="s">
        <v>84</v>
      </c>
      <c r="C79" s="184" t="s">
        <v>138</v>
      </c>
      <c r="D79" s="185" t="s">
        <v>139</v>
      </c>
      <c r="E79" s="186">
        <f>E80</f>
        <v>1056000</v>
      </c>
      <c r="F79" s="186">
        <f t="shared" ref="F79:G82" si="55">F80</f>
        <v>20000</v>
      </c>
      <c r="G79" s="186">
        <f t="shared" si="55"/>
        <v>1076000</v>
      </c>
      <c r="H79" s="180"/>
      <c r="I79" s="50"/>
      <c r="K79" s="50"/>
    </row>
    <row r="80" spans="1:11" s="143" customFormat="1" x14ac:dyDescent="0.25">
      <c r="A80" s="176"/>
      <c r="B80" s="187" t="s">
        <v>6</v>
      </c>
      <c r="C80" s="187" t="s">
        <v>22</v>
      </c>
      <c r="D80" s="188" t="s">
        <v>23</v>
      </c>
      <c r="E80" s="189">
        <f>E81</f>
        <v>1056000</v>
      </c>
      <c r="F80" s="189">
        <f t="shared" si="55"/>
        <v>20000</v>
      </c>
      <c r="G80" s="189">
        <f t="shared" si="55"/>
        <v>1076000</v>
      </c>
      <c r="H80" s="180"/>
      <c r="I80" s="50"/>
      <c r="K80" s="50"/>
    </row>
    <row r="81" spans="1:11" s="143" customFormat="1" x14ac:dyDescent="0.25">
      <c r="A81" s="176"/>
      <c r="B81" s="190" t="s">
        <v>6</v>
      </c>
      <c r="C81" s="190" t="s">
        <v>24</v>
      </c>
      <c r="D81" s="191" t="s">
        <v>25</v>
      </c>
      <c r="E81" s="192">
        <f>E82</f>
        <v>1056000</v>
      </c>
      <c r="F81" s="192">
        <f t="shared" si="55"/>
        <v>20000</v>
      </c>
      <c r="G81" s="192">
        <f t="shared" si="55"/>
        <v>1076000</v>
      </c>
      <c r="H81" s="180"/>
      <c r="I81" s="50"/>
      <c r="K81" s="50"/>
    </row>
    <row r="82" spans="1:11" s="143" customFormat="1" x14ac:dyDescent="0.25">
      <c r="A82" s="176"/>
      <c r="B82" s="193" t="s">
        <v>6</v>
      </c>
      <c r="C82" s="193" t="s">
        <v>26</v>
      </c>
      <c r="D82" s="194" t="s">
        <v>27</v>
      </c>
      <c r="E82" s="200">
        <f>E83</f>
        <v>1056000</v>
      </c>
      <c r="F82" s="200">
        <f t="shared" si="55"/>
        <v>20000</v>
      </c>
      <c r="G82" s="200">
        <f t="shared" si="55"/>
        <v>1076000</v>
      </c>
      <c r="H82" s="180"/>
      <c r="I82" s="50"/>
      <c r="K82" s="50"/>
    </row>
    <row r="83" spans="1:11" s="143" customFormat="1" x14ac:dyDescent="0.25">
      <c r="A83" s="176"/>
      <c r="B83" s="196" t="s">
        <v>11</v>
      </c>
      <c r="C83" s="196" t="s">
        <v>57</v>
      </c>
      <c r="D83" s="197" t="s">
        <v>58</v>
      </c>
      <c r="E83" s="198">
        <f>E84+E86</f>
        <v>1056000</v>
      </c>
      <c r="F83" s="198">
        <f t="shared" ref="F83" si="56">F84+F86</f>
        <v>20000</v>
      </c>
      <c r="G83" s="198">
        <f>G84+G86</f>
        <v>1076000</v>
      </c>
      <c r="H83" s="180"/>
      <c r="I83" s="50"/>
      <c r="K83" s="50"/>
    </row>
    <row r="84" spans="1:11" s="143" customFormat="1" x14ac:dyDescent="0.25">
      <c r="A84" s="176"/>
      <c r="B84" s="169" t="s">
        <v>0</v>
      </c>
      <c r="C84" s="169" t="s">
        <v>97</v>
      </c>
      <c r="D84" s="170" t="s">
        <v>98</v>
      </c>
      <c r="E84" s="171">
        <f>E85</f>
        <v>900000</v>
      </c>
      <c r="F84" s="171">
        <f t="shared" ref="F84:G84" si="57">F85</f>
        <v>18000</v>
      </c>
      <c r="G84" s="171">
        <f t="shared" si="57"/>
        <v>918000</v>
      </c>
      <c r="H84" s="180"/>
      <c r="I84" s="50"/>
      <c r="K84" s="50"/>
    </row>
    <row r="85" spans="1:11" s="143" customFormat="1" x14ac:dyDescent="0.25">
      <c r="A85" s="176"/>
      <c r="B85" s="172" t="s">
        <v>189</v>
      </c>
      <c r="C85" s="172" t="s">
        <v>97</v>
      </c>
      <c r="D85" s="168" t="s">
        <v>190</v>
      </c>
      <c r="E85" s="117">
        <v>900000</v>
      </c>
      <c r="F85" s="117">
        <v>18000</v>
      </c>
      <c r="G85" s="117">
        <f t="shared" ref="G85" si="58">E85+F85</f>
        <v>918000</v>
      </c>
      <c r="H85" s="199"/>
      <c r="I85" s="50"/>
      <c r="K85" s="50"/>
    </row>
    <row r="86" spans="1:11" s="143" customFormat="1" x14ac:dyDescent="0.25">
      <c r="A86" s="176"/>
      <c r="B86" s="169" t="s">
        <v>0</v>
      </c>
      <c r="C86" s="169" t="s">
        <v>99</v>
      </c>
      <c r="D86" s="170" t="s">
        <v>100</v>
      </c>
      <c r="E86" s="171">
        <f>E87</f>
        <v>156000</v>
      </c>
      <c r="F86" s="171">
        <f t="shared" ref="F86:G86" si="59">F87</f>
        <v>2000</v>
      </c>
      <c r="G86" s="171">
        <f t="shared" si="59"/>
        <v>158000</v>
      </c>
      <c r="H86" s="180"/>
      <c r="I86" s="50"/>
      <c r="K86" s="50"/>
    </row>
    <row r="87" spans="1:11" s="143" customFormat="1" x14ac:dyDescent="0.25">
      <c r="A87" s="176"/>
      <c r="B87" s="172" t="s">
        <v>191</v>
      </c>
      <c r="C87" s="172" t="s">
        <v>99</v>
      </c>
      <c r="D87" s="168" t="s">
        <v>100</v>
      </c>
      <c r="E87" s="117">
        <v>156000</v>
      </c>
      <c r="F87" s="117">
        <v>2000</v>
      </c>
      <c r="G87" s="117">
        <f t="shared" ref="G87" si="60">E87+F87</f>
        <v>158000</v>
      </c>
      <c r="H87" s="199"/>
      <c r="I87" s="50"/>
      <c r="K87" s="50"/>
    </row>
    <row r="88" spans="1:11" s="143" customFormat="1" x14ac:dyDescent="0.25">
      <c r="A88" s="176"/>
      <c r="B88" s="184" t="s">
        <v>84</v>
      </c>
      <c r="C88" s="184" t="s">
        <v>140</v>
      </c>
      <c r="D88" s="185" t="s">
        <v>141</v>
      </c>
      <c r="E88" s="186">
        <f>E89</f>
        <v>63000</v>
      </c>
      <c r="F88" s="186">
        <f t="shared" ref="F88:G91" si="61">F89</f>
        <v>3600</v>
      </c>
      <c r="G88" s="186">
        <f t="shared" si="61"/>
        <v>66600</v>
      </c>
      <c r="H88" s="180"/>
      <c r="I88" s="50"/>
      <c r="K88" s="50"/>
    </row>
    <row r="89" spans="1:11" s="143" customFormat="1" x14ac:dyDescent="0.25">
      <c r="A89" s="176"/>
      <c r="B89" s="187" t="s">
        <v>6</v>
      </c>
      <c r="C89" s="187" t="s">
        <v>22</v>
      </c>
      <c r="D89" s="188" t="s">
        <v>23</v>
      </c>
      <c r="E89" s="189">
        <f>E90</f>
        <v>63000</v>
      </c>
      <c r="F89" s="189">
        <f t="shared" si="61"/>
        <v>3600</v>
      </c>
      <c r="G89" s="189">
        <f t="shared" si="61"/>
        <v>66600</v>
      </c>
      <c r="H89" s="180"/>
      <c r="I89" s="50"/>
      <c r="K89" s="50"/>
    </row>
    <row r="90" spans="1:11" s="143" customFormat="1" x14ac:dyDescent="0.25">
      <c r="A90" s="176"/>
      <c r="B90" s="190" t="s">
        <v>6</v>
      </c>
      <c r="C90" s="190" t="s">
        <v>24</v>
      </c>
      <c r="D90" s="191" t="s">
        <v>25</v>
      </c>
      <c r="E90" s="192">
        <f>E91</f>
        <v>63000</v>
      </c>
      <c r="F90" s="192">
        <f t="shared" si="61"/>
        <v>3600</v>
      </c>
      <c r="G90" s="192">
        <f t="shared" si="61"/>
        <v>66600</v>
      </c>
      <c r="H90" s="180"/>
      <c r="I90" s="50"/>
    </row>
    <row r="91" spans="1:11" s="143" customFormat="1" x14ac:dyDescent="0.25">
      <c r="A91" s="176"/>
      <c r="B91" s="193" t="s">
        <v>6</v>
      </c>
      <c r="C91" s="193" t="s">
        <v>26</v>
      </c>
      <c r="D91" s="194" t="s">
        <v>27</v>
      </c>
      <c r="E91" s="200">
        <f>E92</f>
        <v>63000</v>
      </c>
      <c r="F91" s="200">
        <f t="shared" si="61"/>
        <v>3600</v>
      </c>
      <c r="G91" s="200">
        <f t="shared" si="61"/>
        <v>66600</v>
      </c>
      <c r="H91" s="180"/>
      <c r="I91" s="50"/>
    </row>
    <row r="92" spans="1:11" s="143" customFormat="1" x14ac:dyDescent="0.25">
      <c r="A92" s="176"/>
      <c r="B92" s="196" t="s">
        <v>11</v>
      </c>
      <c r="C92" s="196" t="s">
        <v>57</v>
      </c>
      <c r="D92" s="197" t="s">
        <v>58</v>
      </c>
      <c r="E92" s="198">
        <f>E93+E95+E97</f>
        <v>63000</v>
      </c>
      <c r="F92" s="198">
        <f t="shared" ref="F92:G92" si="62">F93+F95+F97</f>
        <v>3600</v>
      </c>
      <c r="G92" s="198">
        <f t="shared" si="62"/>
        <v>66600</v>
      </c>
      <c r="H92" s="180"/>
      <c r="I92" s="50"/>
    </row>
    <row r="93" spans="1:11" s="143" customFormat="1" x14ac:dyDescent="0.25">
      <c r="A93" s="176"/>
      <c r="B93" s="169" t="s">
        <v>0</v>
      </c>
      <c r="C93" s="169" t="s">
        <v>101</v>
      </c>
      <c r="D93" s="170" t="s">
        <v>102</v>
      </c>
      <c r="E93" s="171">
        <f>E94</f>
        <v>44500</v>
      </c>
      <c r="F93" s="171">
        <f t="shared" ref="F93:G93" si="63">F94</f>
        <v>3200</v>
      </c>
      <c r="G93" s="171">
        <f t="shared" si="63"/>
        <v>47700</v>
      </c>
      <c r="H93" s="180"/>
      <c r="I93" s="50"/>
    </row>
    <row r="94" spans="1:11" s="143" customFormat="1" x14ac:dyDescent="0.25">
      <c r="A94" s="176"/>
      <c r="B94" s="172" t="s">
        <v>192</v>
      </c>
      <c r="C94" s="172" t="s">
        <v>101</v>
      </c>
      <c r="D94" s="168" t="s">
        <v>102</v>
      </c>
      <c r="E94" s="117">
        <v>44500</v>
      </c>
      <c r="F94" s="117">
        <v>3200</v>
      </c>
      <c r="G94" s="117">
        <f t="shared" ref="G94" si="64">E94+F94</f>
        <v>47700</v>
      </c>
      <c r="H94" s="199"/>
      <c r="I94" s="50"/>
    </row>
    <row r="95" spans="1:11" s="143" customFormat="1" x14ac:dyDescent="0.25">
      <c r="A95" s="176"/>
      <c r="B95" s="169" t="s">
        <v>0</v>
      </c>
      <c r="C95" s="169" t="s">
        <v>103</v>
      </c>
      <c r="D95" s="170" t="s">
        <v>104</v>
      </c>
      <c r="E95" s="171">
        <f>E96</f>
        <v>14900</v>
      </c>
      <c r="F95" s="171">
        <f t="shared" ref="F95:G95" si="65">F96</f>
        <v>0</v>
      </c>
      <c r="G95" s="171">
        <f t="shared" si="65"/>
        <v>14900</v>
      </c>
      <c r="H95" s="180"/>
      <c r="I95" s="50"/>
    </row>
    <row r="96" spans="1:11" s="143" customFormat="1" x14ac:dyDescent="0.25">
      <c r="A96" s="176"/>
      <c r="B96" s="172" t="s">
        <v>193</v>
      </c>
      <c r="C96" s="172" t="s">
        <v>103</v>
      </c>
      <c r="D96" s="168" t="s">
        <v>104</v>
      </c>
      <c r="E96" s="117">
        <v>14900</v>
      </c>
      <c r="F96" s="117">
        <v>0</v>
      </c>
      <c r="G96" s="117">
        <f t="shared" ref="G96" si="66">E96+F96</f>
        <v>14900</v>
      </c>
      <c r="H96" s="199"/>
      <c r="I96" s="50"/>
    </row>
    <row r="97" spans="1:9" s="143" customFormat="1" x14ac:dyDescent="0.25">
      <c r="A97" s="176"/>
      <c r="B97" s="169" t="s">
        <v>0</v>
      </c>
      <c r="C97" s="169" t="s">
        <v>95</v>
      </c>
      <c r="D97" s="170" t="s">
        <v>96</v>
      </c>
      <c r="E97" s="171">
        <f>E98</f>
        <v>3600</v>
      </c>
      <c r="F97" s="171">
        <f t="shared" ref="F97:G97" si="67">F98</f>
        <v>400</v>
      </c>
      <c r="G97" s="171">
        <f t="shared" si="67"/>
        <v>4000</v>
      </c>
      <c r="H97" s="180"/>
      <c r="I97" s="50"/>
    </row>
    <row r="98" spans="1:9" s="143" customFormat="1" x14ac:dyDescent="0.25">
      <c r="A98" s="176"/>
      <c r="B98" s="172" t="s">
        <v>194</v>
      </c>
      <c r="C98" s="172" t="s">
        <v>95</v>
      </c>
      <c r="D98" s="168" t="s">
        <v>96</v>
      </c>
      <c r="E98" s="117">
        <v>3600</v>
      </c>
      <c r="F98" s="117">
        <v>400</v>
      </c>
      <c r="G98" s="117">
        <f t="shared" ref="G98" si="68">E98+F98</f>
        <v>4000</v>
      </c>
      <c r="H98" s="199"/>
      <c r="I98" s="50"/>
    </row>
    <row r="99" spans="1:9" s="143" customFormat="1" x14ac:dyDescent="0.25">
      <c r="A99" s="176"/>
      <c r="B99" s="181" t="s">
        <v>83</v>
      </c>
      <c r="C99" s="181" t="s">
        <v>116</v>
      </c>
      <c r="D99" s="182" t="s">
        <v>117</v>
      </c>
      <c r="E99" s="183">
        <f>E100+E113+E160+E195+E202+E211+E220+E227+E246+E284+E303</f>
        <v>229232</v>
      </c>
      <c r="F99" s="183">
        <f>F100+F113+F160+F195+F202+F211+F220+F227+F246+F284+F303</f>
        <v>66997.73000000001</v>
      </c>
      <c r="G99" s="183">
        <f>G100+G113+G160+G195+G202+G211+G220+G227+G246+G284+G303</f>
        <v>296229.73</v>
      </c>
      <c r="H99" s="180"/>
      <c r="I99" s="50"/>
    </row>
    <row r="100" spans="1:9" s="143" customFormat="1" x14ac:dyDescent="0.25">
      <c r="A100" s="176"/>
      <c r="B100" s="184" t="s">
        <v>84</v>
      </c>
      <c r="C100" s="184" t="s">
        <v>142</v>
      </c>
      <c r="D100" s="185" t="s">
        <v>143</v>
      </c>
      <c r="E100" s="186">
        <f>E101</f>
        <v>1300</v>
      </c>
      <c r="F100" s="186">
        <f t="shared" ref="F100:G103" si="69">F101</f>
        <v>0</v>
      </c>
      <c r="G100" s="186">
        <f t="shared" si="69"/>
        <v>1300</v>
      </c>
      <c r="H100" s="180"/>
      <c r="I100" s="50"/>
    </row>
    <row r="101" spans="1:9" s="143" customFormat="1" x14ac:dyDescent="0.25">
      <c r="A101" s="176"/>
      <c r="B101" s="187" t="s">
        <v>6</v>
      </c>
      <c r="C101" s="187" t="s">
        <v>36</v>
      </c>
      <c r="D101" s="188" t="s">
        <v>37</v>
      </c>
      <c r="E101" s="189">
        <f>E102</f>
        <v>1300</v>
      </c>
      <c r="F101" s="189">
        <f t="shared" si="69"/>
        <v>0</v>
      </c>
      <c r="G101" s="189">
        <f t="shared" si="69"/>
        <v>1300</v>
      </c>
      <c r="H101" s="180"/>
      <c r="I101" s="50"/>
    </row>
    <row r="102" spans="1:9" s="143" customFormat="1" x14ac:dyDescent="0.25">
      <c r="A102" s="176"/>
      <c r="B102" s="190" t="s">
        <v>6</v>
      </c>
      <c r="C102" s="190" t="s">
        <v>38</v>
      </c>
      <c r="D102" s="191" t="s">
        <v>39</v>
      </c>
      <c r="E102" s="192">
        <f>E103</f>
        <v>1300</v>
      </c>
      <c r="F102" s="192">
        <f t="shared" si="69"/>
        <v>0</v>
      </c>
      <c r="G102" s="192">
        <f t="shared" si="69"/>
        <v>1300</v>
      </c>
      <c r="H102" s="180"/>
      <c r="I102" s="50"/>
    </row>
    <row r="103" spans="1:9" s="143" customFormat="1" x14ac:dyDescent="0.25">
      <c r="A103" s="176"/>
      <c r="B103" s="193" t="s">
        <v>6</v>
      </c>
      <c r="C103" s="193" t="s">
        <v>40</v>
      </c>
      <c r="D103" s="194" t="s">
        <v>41</v>
      </c>
      <c r="E103" s="200">
        <f>E104</f>
        <v>1300</v>
      </c>
      <c r="F103" s="200">
        <f t="shared" si="69"/>
        <v>0</v>
      </c>
      <c r="G103" s="200">
        <f t="shared" si="69"/>
        <v>1300</v>
      </c>
      <c r="H103" s="180"/>
      <c r="I103" s="50"/>
    </row>
    <row r="104" spans="1:9" s="143" customFormat="1" x14ac:dyDescent="0.25">
      <c r="A104" s="176"/>
      <c r="B104" s="196" t="s">
        <v>11</v>
      </c>
      <c r="C104" s="196" t="s">
        <v>57</v>
      </c>
      <c r="D104" s="197" t="s">
        <v>58</v>
      </c>
      <c r="E104" s="198">
        <f>E105+E107+E109+E111</f>
        <v>1300</v>
      </c>
      <c r="F104" s="198">
        <f t="shared" ref="F104:G104" si="70">F105+F107+F109+F111</f>
        <v>0</v>
      </c>
      <c r="G104" s="198">
        <f t="shared" si="70"/>
        <v>1300</v>
      </c>
      <c r="H104" s="180"/>
      <c r="I104" s="50"/>
    </row>
    <row r="105" spans="1:9" s="143" customFormat="1" x14ac:dyDescent="0.25">
      <c r="A105" s="176"/>
      <c r="B105" s="169" t="s">
        <v>0</v>
      </c>
      <c r="C105" s="169" t="s">
        <v>103</v>
      </c>
      <c r="D105" s="170" t="s">
        <v>104</v>
      </c>
      <c r="E105" s="171">
        <f>E106</f>
        <v>800</v>
      </c>
      <c r="F105" s="171">
        <f t="shared" ref="F105:G105" si="71">F106</f>
        <v>0</v>
      </c>
      <c r="G105" s="171">
        <f t="shared" si="71"/>
        <v>800</v>
      </c>
      <c r="H105" s="180"/>
      <c r="I105" s="50"/>
    </row>
    <row r="106" spans="1:9" s="143" customFormat="1" x14ac:dyDescent="0.25">
      <c r="A106" s="176"/>
      <c r="B106" s="172" t="s">
        <v>195</v>
      </c>
      <c r="C106" s="172" t="s">
        <v>103</v>
      </c>
      <c r="D106" s="168" t="s">
        <v>104</v>
      </c>
      <c r="E106" s="117">
        <v>800</v>
      </c>
      <c r="F106" s="117">
        <v>0</v>
      </c>
      <c r="G106" s="117">
        <f t="shared" ref="G106" si="72">E106+F106</f>
        <v>800</v>
      </c>
      <c r="H106" s="199"/>
    </row>
    <row r="107" spans="1:9" s="143" customFormat="1" x14ac:dyDescent="0.25">
      <c r="A107" s="176"/>
      <c r="B107" s="169" t="s">
        <v>0</v>
      </c>
      <c r="C107" s="169" t="s">
        <v>91</v>
      </c>
      <c r="D107" s="170" t="s">
        <v>92</v>
      </c>
      <c r="E107" s="171">
        <f>E108</f>
        <v>100</v>
      </c>
      <c r="F107" s="171">
        <f t="shared" ref="F107:G107" si="73">F108</f>
        <v>0</v>
      </c>
      <c r="G107" s="171">
        <f t="shared" si="73"/>
        <v>100</v>
      </c>
      <c r="H107" s="180"/>
    </row>
    <row r="108" spans="1:9" s="143" customFormat="1" x14ac:dyDescent="0.25">
      <c r="A108" s="176"/>
      <c r="B108" s="172" t="s">
        <v>196</v>
      </c>
      <c r="C108" s="172" t="s">
        <v>91</v>
      </c>
      <c r="D108" s="168" t="s">
        <v>197</v>
      </c>
      <c r="E108" s="117">
        <v>100</v>
      </c>
      <c r="F108" s="117">
        <v>0</v>
      </c>
      <c r="G108" s="117">
        <f t="shared" ref="G108" si="74">E108+F108</f>
        <v>100</v>
      </c>
      <c r="H108" s="199"/>
    </row>
    <row r="109" spans="1:9" s="143" customFormat="1" x14ac:dyDescent="0.25">
      <c r="A109" s="176"/>
      <c r="B109" s="169" t="s">
        <v>0</v>
      </c>
      <c r="C109" s="169" t="s">
        <v>89</v>
      </c>
      <c r="D109" s="170" t="s">
        <v>90</v>
      </c>
      <c r="E109" s="171">
        <f>E110</f>
        <v>300</v>
      </c>
      <c r="F109" s="171">
        <f t="shared" ref="F109:G109" si="75">F110</f>
        <v>0</v>
      </c>
      <c r="G109" s="171">
        <f t="shared" si="75"/>
        <v>300</v>
      </c>
      <c r="H109" s="180"/>
    </row>
    <row r="110" spans="1:9" s="143" customFormat="1" x14ac:dyDescent="0.25">
      <c r="A110" s="176"/>
      <c r="B110" s="172" t="s">
        <v>198</v>
      </c>
      <c r="C110" s="172" t="s">
        <v>89</v>
      </c>
      <c r="D110" s="168" t="s">
        <v>90</v>
      </c>
      <c r="E110" s="117">
        <v>300</v>
      </c>
      <c r="F110" s="117">
        <v>0</v>
      </c>
      <c r="G110" s="117">
        <f t="shared" ref="G110:G112" si="76">E110+F110</f>
        <v>300</v>
      </c>
      <c r="H110" s="199"/>
    </row>
    <row r="111" spans="1:9" s="143" customFormat="1" x14ac:dyDescent="0.25">
      <c r="A111" s="176"/>
      <c r="B111" s="169" t="s">
        <v>0</v>
      </c>
      <c r="C111" s="169" t="s">
        <v>95</v>
      </c>
      <c r="D111" s="170" t="s">
        <v>96</v>
      </c>
      <c r="E111" s="171">
        <f>E112</f>
        <v>100</v>
      </c>
      <c r="F111" s="171">
        <f t="shared" ref="F111:G111" si="77">F112</f>
        <v>0</v>
      </c>
      <c r="G111" s="171">
        <f t="shared" si="77"/>
        <v>100</v>
      </c>
      <c r="H111" s="180"/>
    </row>
    <row r="112" spans="1:9" s="143" customFormat="1" x14ac:dyDescent="0.25">
      <c r="A112" s="176"/>
      <c r="B112" s="172" t="s">
        <v>199</v>
      </c>
      <c r="C112" s="172" t="s">
        <v>95</v>
      </c>
      <c r="D112" s="168" t="s">
        <v>96</v>
      </c>
      <c r="E112" s="117">
        <v>100</v>
      </c>
      <c r="F112" s="117">
        <v>0</v>
      </c>
      <c r="G112" s="117">
        <f t="shared" si="76"/>
        <v>100</v>
      </c>
      <c r="H112" s="199"/>
    </row>
    <row r="113" spans="1:11" s="143" customFormat="1" ht="22.5" x14ac:dyDescent="0.25">
      <c r="A113" s="176"/>
      <c r="B113" s="184" t="s">
        <v>84</v>
      </c>
      <c r="C113" s="184" t="s">
        <v>144</v>
      </c>
      <c r="D113" s="185" t="s">
        <v>145</v>
      </c>
      <c r="E113" s="186">
        <f>E114+E130</f>
        <v>28250</v>
      </c>
      <c r="F113" s="186">
        <f>F114+F130</f>
        <v>2395.6</v>
      </c>
      <c r="G113" s="186">
        <f>G114+G130</f>
        <v>30645.599999999999</v>
      </c>
      <c r="H113" s="180"/>
    </row>
    <row r="114" spans="1:11" s="143" customFormat="1" x14ac:dyDescent="0.25">
      <c r="A114" s="176"/>
      <c r="B114" s="187" t="s">
        <v>6</v>
      </c>
      <c r="C114" s="187" t="s">
        <v>14</v>
      </c>
      <c r="D114" s="188" t="s">
        <v>15</v>
      </c>
      <c r="E114" s="189">
        <f>E115</f>
        <v>3800</v>
      </c>
      <c r="F114" s="189">
        <f t="shared" ref="F114:G116" si="78">F115</f>
        <v>224.71</v>
      </c>
      <c r="G114" s="189">
        <f t="shared" si="78"/>
        <v>4024.71</v>
      </c>
      <c r="H114" s="180"/>
    </row>
    <row r="115" spans="1:11" s="143" customFormat="1" x14ac:dyDescent="0.25">
      <c r="A115" s="176"/>
      <c r="B115" s="190" t="s">
        <v>6</v>
      </c>
      <c r="C115" s="190" t="s">
        <v>16</v>
      </c>
      <c r="D115" s="191" t="s">
        <v>17</v>
      </c>
      <c r="E115" s="192">
        <f>E116</f>
        <v>3800</v>
      </c>
      <c r="F115" s="192">
        <f t="shared" si="78"/>
        <v>224.71</v>
      </c>
      <c r="G115" s="192">
        <f t="shared" si="78"/>
        <v>4024.71</v>
      </c>
      <c r="H115" s="180"/>
    </row>
    <row r="116" spans="1:11" s="143" customFormat="1" x14ac:dyDescent="0.25">
      <c r="A116" s="176"/>
      <c r="B116" s="193" t="s">
        <v>6</v>
      </c>
      <c r="C116" s="193" t="s">
        <v>18</v>
      </c>
      <c r="D116" s="194" t="s">
        <v>19</v>
      </c>
      <c r="E116" s="200">
        <f>E117</f>
        <v>3800</v>
      </c>
      <c r="F116" s="200">
        <f t="shared" si="78"/>
        <v>224.71</v>
      </c>
      <c r="G116" s="200">
        <f t="shared" si="78"/>
        <v>4024.71</v>
      </c>
      <c r="H116" s="180"/>
    </row>
    <row r="117" spans="1:11" s="143" customFormat="1" x14ac:dyDescent="0.25">
      <c r="A117" s="176"/>
      <c r="B117" s="196" t="s">
        <v>11</v>
      </c>
      <c r="C117" s="196" t="s">
        <v>57</v>
      </c>
      <c r="D117" s="197" t="s">
        <v>58</v>
      </c>
      <c r="E117" s="198">
        <f>E118+E121+E124+E126+E128</f>
        <v>3800</v>
      </c>
      <c r="F117" s="198">
        <f>F118+F121+F124+F126+F128</f>
        <v>224.71</v>
      </c>
      <c r="G117" s="198">
        <f>G118+G121+G124+G126+G128</f>
        <v>4024.71</v>
      </c>
      <c r="H117" s="180"/>
    </row>
    <row r="118" spans="1:11" s="143" customFormat="1" x14ac:dyDescent="0.25">
      <c r="A118" s="176"/>
      <c r="B118" s="169" t="s">
        <v>0</v>
      </c>
      <c r="C118" s="169" t="s">
        <v>101</v>
      </c>
      <c r="D118" s="170" t="s">
        <v>102</v>
      </c>
      <c r="E118" s="171">
        <f>E119+E120</f>
        <v>2000</v>
      </c>
      <c r="F118" s="171">
        <f>F119+F120</f>
        <v>0</v>
      </c>
      <c r="G118" s="171">
        <f>G119+G120</f>
        <v>2000</v>
      </c>
      <c r="H118" s="180"/>
    </row>
    <row r="119" spans="1:11" s="143" customFormat="1" x14ac:dyDescent="0.25">
      <c r="A119" s="201"/>
      <c r="B119" s="172" t="s">
        <v>200</v>
      </c>
      <c r="C119" s="169" t="s">
        <v>101</v>
      </c>
      <c r="D119" s="170" t="s">
        <v>302</v>
      </c>
      <c r="E119" s="171">
        <v>500</v>
      </c>
      <c r="F119" s="171">
        <v>0</v>
      </c>
      <c r="G119" s="171">
        <f t="shared" ref="G119:G120" si="79">E119+F119</f>
        <v>500</v>
      </c>
      <c r="H119" s="180"/>
    </row>
    <row r="120" spans="1:11" s="143" customFormat="1" x14ac:dyDescent="0.25">
      <c r="A120" s="176"/>
      <c r="B120" s="172" t="s">
        <v>201</v>
      </c>
      <c r="C120" s="172" t="s">
        <v>101</v>
      </c>
      <c r="D120" s="168" t="s">
        <v>102</v>
      </c>
      <c r="E120" s="117">
        <v>1500</v>
      </c>
      <c r="F120" s="117">
        <v>0</v>
      </c>
      <c r="G120" s="117">
        <f t="shared" si="79"/>
        <v>1500</v>
      </c>
      <c r="H120" s="199"/>
    </row>
    <row r="121" spans="1:11" s="143" customFormat="1" x14ac:dyDescent="0.25">
      <c r="A121" s="176"/>
      <c r="B121" s="169" t="s">
        <v>0</v>
      </c>
      <c r="C121" s="169" t="s">
        <v>103</v>
      </c>
      <c r="D121" s="170" t="s">
        <v>104</v>
      </c>
      <c r="E121" s="171">
        <f>E122+E123</f>
        <v>500</v>
      </c>
      <c r="F121" s="171">
        <f t="shared" ref="F121:G121" si="80">F122+F123</f>
        <v>224.71</v>
      </c>
      <c r="G121" s="171">
        <f t="shared" si="80"/>
        <v>724.71</v>
      </c>
      <c r="H121" s="180"/>
    </row>
    <row r="122" spans="1:11" s="143" customFormat="1" x14ac:dyDescent="0.25">
      <c r="A122" s="176"/>
      <c r="B122" s="172" t="s">
        <v>202</v>
      </c>
      <c r="C122" s="172" t="s">
        <v>103</v>
      </c>
      <c r="D122" s="168" t="s">
        <v>203</v>
      </c>
      <c r="E122" s="117">
        <v>500</v>
      </c>
      <c r="F122" s="117">
        <v>0</v>
      </c>
      <c r="G122" s="117">
        <f t="shared" ref="G122:G123" si="81">E122+F122</f>
        <v>500</v>
      </c>
      <c r="H122" s="199"/>
      <c r="I122" s="50"/>
      <c r="K122" s="50"/>
    </row>
    <row r="123" spans="1:11" s="143" customFormat="1" ht="14.25" customHeight="1" x14ac:dyDescent="0.25">
      <c r="A123" s="201"/>
      <c r="B123" s="172" t="s">
        <v>373</v>
      </c>
      <c r="C123" s="169">
        <v>321</v>
      </c>
      <c r="D123" s="202" t="s">
        <v>303</v>
      </c>
      <c r="E123" s="171">
        <v>0</v>
      </c>
      <c r="F123" s="171">
        <v>224.71</v>
      </c>
      <c r="G123" s="171">
        <f t="shared" si="81"/>
        <v>224.71</v>
      </c>
      <c r="H123" s="180"/>
      <c r="I123" s="50"/>
      <c r="K123" s="50"/>
    </row>
    <row r="124" spans="1:11" s="143" customFormat="1" x14ac:dyDescent="0.25">
      <c r="A124" s="176"/>
      <c r="B124" s="169" t="s">
        <v>0</v>
      </c>
      <c r="C124" s="169" t="s">
        <v>91</v>
      </c>
      <c r="D124" s="170" t="s">
        <v>92</v>
      </c>
      <c r="E124" s="171">
        <f>E125</f>
        <v>300</v>
      </c>
      <c r="F124" s="171">
        <f t="shared" ref="F124:G124" si="82">F125</f>
        <v>0</v>
      </c>
      <c r="G124" s="171">
        <f t="shared" si="82"/>
        <v>300</v>
      </c>
      <c r="H124" s="180"/>
      <c r="I124" s="50"/>
      <c r="K124" s="50"/>
    </row>
    <row r="125" spans="1:11" s="143" customFormat="1" x14ac:dyDescent="0.25">
      <c r="A125" s="176"/>
      <c r="B125" s="172" t="s">
        <v>204</v>
      </c>
      <c r="C125" s="172" t="s">
        <v>91</v>
      </c>
      <c r="D125" s="168" t="s">
        <v>92</v>
      </c>
      <c r="E125" s="117">
        <v>300</v>
      </c>
      <c r="F125" s="117">
        <v>0</v>
      </c>
      <c r="G125" s="117">
        <f t="shared" ref="G125" si="83">E125+F125</f>
        <v>300</v>
      </c>
      <c r="H125" s="199"/>
      <c r="I125" s="50"/>
      <c r="K125" s="50"/>
    </row>
    <row r="126" spans="1:11" s="143" customFormat="1" x14ac:dyDescent="0.25">
      <c r="A126" s="176"/>
      <c r="B126" s="169" t="s">
        <v>0</v>
      </c>
      <c r="C126" s="169" t="s">
        <v>89</v>
      </c>
      <c r="D126" s="170" t="s">
        <v>90</v>
      </c>
      <c r="E126" s="171">
        <f>E127</f>
        <v>900</v>
      </c>
      <c r="F126" s="171">
        <f t="shared" ref="F126:G126" si="84">F127</f>
        <v>0</v>
      </c>
      <c r="G126" s="171">
        <f t="shared" si="84"/>
        <v>900</v>
      </c>
      <c r="H126" s="180"/>
      <c r="I126" s="50"/>
      <c r="K126" s="50"/>
    </row>
    <row r="127" spans="1:11" s="143" customFormat="1" x14ac:dyDescent="0.25">
      <c r="A127" s="176"/>
      <c r="B127" s="172" t="s">
        <v>205</v>
      </c>
      <c r="C127" s="172" t="s">
        <v>89</v>
      </c>
      <c r="D127" s="168" t="s">
        <v>90</v>
      </c>
      <c r="E127" s="117">
        <v>900</v>
      </c>
      <c r="F127" s="117">
        <v>0</v>
      </c>
      <c r="G127" s="117">
        <f t="shared" ref="G127" si="85">E127+F127</f>
        <v>900</v>
      </c>
      <c r="H127" s="199"/>
      <c r="I127" s="50"/>
      <c r="K127" s="50"/>
    </row>
    <row r="128" spans="1:11" s="143" customFormat="1" x14ac:dyDescent="0.25">
      <c r="A128" s="176"/>
      <c r="B128" s="169" t="s">
        <v>0</v>
      </c>
      <c r="C128" s="169" t="s">
        <v>95</v>
      </c>
      <c r="D128" s="170" t="s">
        <v>96</v>
      </c>
      <c r="E128" s="171">
        <f>E129</f>
        <v>100</v>
      </c>
      <c r="F128" s="171">
        <f t="shared" ref="F128:G128" si="86">F129</f>
        <v>0</v>
      </c>
      <c r="G128" s="171">
        <f t="shared" si="86"/>
        <v>100</v>
      </c>
      <c r="H128" s="180"/>
      <c r="I128" s="50"/>
      <c r="K128" s="50"/>
    </row>
    <row r="129" spans="1:11" s="143" customFormat="1" x14ac:dyDescent="0.25">
      <c r="A129" s="176"/>
      <c r="B129" s="172" t="s">
        <v>206</v>
      </c>
      <c r="C129" s="172" t="s">
        <v>95</v>
      </c>
      <c r="D129" s="168" t="s">
        <v>96</v>
      </c>
      <c r="E129" s="117">
        <v>100</v>
      </c>
      <c r="F129" s="117">
        <v>0</v>
      </c>
      <c r="G129" s="117">
        <f t="shared" ref="G129" si="87">E129+F129</f>
        <v>100</v>
      </c>
      <c r="H129" s="199"/>
      <c r="I129" s="50"/>
      <c r="K129" s="50"/>
    </row>
    <row r="130" spans="1:11" s="143" customFormat="1" x14ac:dyDescent="0.25">
      <c r="A130" s="176"/>
      <c r="B130" s="187" t="s">
        <v>6</v>
      </c>
      <c r="C130" s="187" t="s">
        <v>22</v>
      </c>
      <c r="D130" s="188" t="s">
        <v>23</v>
      </c>
      <c r="E130" s="189">
        <f>E131+E149</f>
        <v>24450</v>
      </c>
      <c r="F130" s="189">
        <f>F131+F149</f>
        <v>2170.89</v>
      </c>
      <c r="G130" s="189">
        <f>G131+G149</f>
        <v>26620.89</v>
      </c>
      <c r="H130" s="180"/>
      <c r="I130" s="50"/>
      <c r="K130" s="50"/>
    </row>
    <row r="131" spans="1:11" s="143" customFormat="1" x14ac:dyDescent="0.25">
      <c r="A131" s="176"/>
      <c r="B131" s="190" t="s">
        <v>6</v>
      </c>
      <c r="C131" s="190" t="s">
        <v>24</v>
      </c>
      <c r="D131" s="191" t="s">
        <v>25</v>
      </c>
      <c r="E131" s="192">
        <f>E132</f>
        <v>22950</v>
      </c>
      <c r="F131" s="192">
        <f t="shared" ref="F131:G132" si="88">F132</f>
        <v>2170.89</v>
      </c>
      <c r="G131" s="192">
        <f t="shared" si="88"/>
        <v>25120.89</v>
      </c>
      <c r="H131" s="180"/>
      <c r="I131" s="50"/>
      <c r="K131" s="50"/>
    </row>
    <row r="132" spans="1:11" s="143" customFormat="1" x14ac:dyDescent="0.25">
      <c r="A132" s="176"/>
      <c r="B132" s="193" t="s">
        <v>6</v>
      </c>
      <c r="C132" s="193" t="s">
        <v>26</v>
      </c>
      <c r="D132" s="194" t="s">
        <v>27</v>
      </c>
      <c r="E132" s="200">
        <f>E133</f>
        <v>22950</v>
      </c>
      <c r="F132" s="200">
        <f t="shared" si="88"/>
        <v>2170.89</v>
      </c>
      <c r="G132" s="200">
        <f t="shared" si="88"/>
        <v>25120.89</v>
      </c>
      <c r="H132" s="180"/>
      <c r="I132" s="50"/>
      <c r="K132" s="50"/>
    </row>
    <row r="133" spans="1:11" s="143" customFormat="1" x14ac:dyDescent="0.25">
      <c r="A133" s="176"/>
      <c r="B133" s="196" t="s">
        <v>11</v>
      </c>
      <c r="C133" s="196" t="s">
        <v>57</v>
      </c>
      <c r="D133" s="197" t="s">
        <v>58</v>
      </c>
      <c r="E133" s="198">
        <f>E134+E136+E138+E140+E142+E147</f>
        <v>22950</v>
      </c>
      <c r="F133" s="198">
        <f>F134+F136+F138+F140+F142+F147</f>
        <v>2170.89</v>
      </c>
      <c r="G133" s="198">
        <f>G134+G136+G138+G140+G142+G147</f>
        <v>25120.89</v>
      </c>
      <c r="H133" s="180"/>
      <c r="I133" s="50"/>
      <c r="K133" s="50"/>
    </row>
    <row r="134" spans="1:11" s="143" customFormat="1" x14ac:dyDescent="0.25">
      <c r="A134" s="176"/>
      <c r="B134" s="169" t="s">
        <v>0</v>
      </c>
      <c r="C134" s="169" t="s">
        <v>101</v>
      </c>
      <c r="D134" s="170" t="s">
        <v>102</v>
      </c>
      <c r="E134" s="171">
        <f>E135</f>
        <v>3200</v>
      </c>
      <c r="F134" s="171">
        <f t="shared" ref="F134:G134" si="89">F135</f>
        <v>0</v>
      </c>
      <c r="G134" s="171">
        <f t="shared" si="89"/>
        <v>3200</v>
      </c>
      <c r="H134" s="180"/>
      <c r="I134" s="50"/>
      <c r="K134" s="50"/>
    </row>
    <row r="135" spans="1:11" s="143" customFormat="1" x14ac:dyDescent="0.25">
      <c r="A135" s="176"/>
      <c r="B135" s="172" t="s">
        <v>207</v>
      </c>
      <c r="C135" s="172" t="s">
        <v>101</v>
      </c>
      <c r="D135" s="168" t="s">
        <v>102</v>
      </c>
      <c r="E135" s="117">
        <v>3200</v>
      </c>
      <c r="F135" s="117">
        <v>0</v>
      </c>
      <c r="G135" s="117">
        <f t="shared" ref="G135" si="90">E135+F135</f>
        <v>3200</v>
      </c>
      <c r="H135" s="199"/>
      <c r="I135" s="50"/>
      <c r="K135" s="50"/>
    </row>
    <row r="136" spans="1:11" s="143" customFormat="1" x14ac:dyDescent="0.25">
      <c r="A136" s="176"/>
      <c r="B136" s="169" t="s">
        <v>0</v>
      </c>
      <c r="C136" s="169" t="s">
        <v>103</v>
      </c>
      <c r="D136" s="170" t="s">
        <v>104</v>
      </c>
      <c r="E136" s="171">
        <f>E137</f>
        <v>600</v>
      </c>
      <c r="F136" s="171">
        <f t="shared" ref="F136:G136" si="91">F137</f>
        <v>0</v>
      </c>
      <c r="G136" s="171">
        <f t="shared" si="91"/>
        <v>600</v>
      </c>
      <c r="H136" s="180"/>
      <c r="I136" s="50"/>
      <c r="K136" s="50"/>
    </row>
    <row r="137" spans="1:11" s="143" customFormat="1" x14ac:dyDescent="0.25">
      <c r="A137" s="176"/>
      <c r="B137" s="172" t="s">
        <v>208</v>
      </c>
      <c r="C137" s="172" t="s">
        <v>103</v>
      </c>
      <c r="D137" s="168" t="s">
        <v>104</v>
      </c>
      <c r="E137" s="117">
        <v>600</v>
      </c>
      <c r="F137" s="117">
        <v>0</v>
      </c>
      <c r="G137" s="117">
        <f t="shared" ref="G137" si="92">E137+F137</f>
        <v>600</v>
      </c>
      <c r="H137" s="199"/>
      <c r="I137" s="50"/>
      <c r="K137" s="50"/>
    </row>
    <row r="138" spans="1:11" s="143" customFormat="1" x14ac:dyDescent="0.25">
      <c r="A138" s="176"/>
      <c r="B138" s="169" t="s">
        <v>0</v>
      </c>
      <c r="C138" s="169" t="s">
        <v>91</v>
      </c>
      <c r="D138" s="170" t="s">
        <v>92</v>
      </c>
      <c r="E138" s="171">
        <f>E139</f>
        <v>400</v>
      </c>
      <c r="F138" s="171">
        <f t="shared" ref="F138:G138" si="93">F139</f>
        <v>0</v>
      </c>
      <c r="G138" s="171">
        <f t="shared" si="93"/>
        <v>400</v>
      </c>
      <c r="H138" s="180"/>
      <c r="I138" s="50"/>
      <c r="K138" s="50"/>
    </row>
    <row r="139" spans="1:11" s="143" customFormat="1" x14ac:dyDescent="0.25">
      <c r="A139" s="176"/>
      <c r="B139" s="172" t="s">
        <v>209</v>
      </c>
      <c r="C139" s="172" t="s">
        <v>91</v>
      </c>
      <c r="D139" s="168" t="s">
        <v>92</v>
      </c>
      <c r="E139" s="117">
        <v>400</v>
      </c>
      <c r="F139" s="117">
        <v>0</v>
      </c>
      <c r="G139" s="117">
        <f t="shared" ref="G139" si="94">E139+F139</f>
        <v>400</v>
      </c>
      <c r="H139" s="199"/>
      <c r="I139" s="50"/>
      <c r="K139" s="50"/>
    </row>
    <row r="140" spans="1:11" s="143" customFormat="1" x14ac:dyDescent="0.25">
      <c r="A140" s="176"/>
      <c r="B140" s="169" t="s">
        <v>0</v>
      </c>
      <c r="C140" s="169" t="s">
        <v>89</v>
      </c>
      <c r="D140" s="170" t="s">
        <v>90</v>
      </c>
      <c r="E140" s="171">
        <f>E141</f>
        <v>3700</v>
      </c>
      <c r="F140" s="171">
        <f t="shared" ref="F140:G140" si="95">F141</f>
        <v>0</v>
      </c>
      <c r="G140" s="171">
        <f t="shared" si="95"/>
        <v>3700</v>
      </c>
      <c r="H140" s="180"/>
      <c r="I140" s="50"/>
      <c r="K140" s="50"/>
    </row>
    <row r="141" spans="1:11" s="143" customFormat="1" x14ac:dyDescent="0.25">
      <c r="A141" s="176"/>
      <c r="B141" s="172" t="s">
        <v>210</v>
      </c>
      <c r="C141" s="172" t="s">
        <v>89</v>
      </c>
      <c r="D141" s="168" t="s">
        <v>90</v>
      </c>
      <c r="E141" s="117">
        <v>3700</v>
      </c>
      <c r="F141" s="117">
        <v>0</v>
      </c>
      <c r="G141" s="117">
        <f t="shared" ref="G141" si="96">E141+F141</f>
        <v>3700</v>
      </c>
      <c r="H141" s="199"/>
      <c r="I141" s="50"/>
      <c r="K141" s="50"/>
    </row>
    <row r="142" spans="1:11" s="143" customFormat="1" x14ac:dyDescent="0.25">
      <c r="A142" s="176"/>
      <c r="B142" s="169" t="s">
        <v>0</v>
      </c>
      <c r="C142" s="169" t="s">
        <v>95</v>
      </c>
      <c r="D142" s="170" t="s">
        <v>96</v>
      </c>
      <c r="E142" s="171">
        <f>SUM(E143:E146)</f>
        <v>50</v>
      </c>
      <c r="F142" s="171">
        <f t="shared" ref="F142:G142" si="97">SUM(F143:F146)</f>
        <v>2170.89</v>
      </c>
      <c r="G142" s="171">
        <f t="shared" si="97"/>
        <v>2220.89</v>
      </c>
      <c r="H142" s="180"/>
      <c r="I142" s="50"/>
      <c r="K142" s="50"/>
    </row>
    <row r="143" spans="1:11" s="143" customFormat="1" x14ac:dyDescent="0.25">
      <c r="A143" s="176"/>
      <c r="B143" s="172" t="s">
        <v>211</v>
      </c>
      <c r="C143" s="172" t="s">
        <v>95</v>
      </c>
      <c r="D143" s="168" t="s">
        <v>96</v>
      </c>
      <c r="E143" s="117">
        <v>50</v>
      </c>
      <c r="F143" s="117">
        <v>0</v>
      </c>
      <c r="G143" s="117">
        <f t="shared" ref="G143:G146" si="98">E143+F143</f>
        <v>50</v>
      </c>
      <c r="H143" s="199"/>
      <c r="I143" s="50"/>
      <c r="K143" s="50"/>
    </row>
    <row r="144" spans="1:11" s="143" customFormat="1" x14ac:dyDescent="0.25">
      <c r="A144" s="176"/>
      <c r="B144" s="172" t="s">
        <v>374</v>
      </c>
      <c r="C144" s="169">
        <v>329</v>
      </c>
      <c r="D144" s="168" t="s">
        <v>422</v>
      </c>
      <c r="E144" s="171">
        <v>0</v>
      </c>
      <c r="F144" s="171">
        <v>1228.82</v>
      </c>
      <c r="G144" s="171">
        <f t="shared" si="98"/>
        <v>1228.82</v>
      </c>
      <c r="H144" s="180"/>
      <c r="I144" s="50"/>
      <c r="K144" s="50"/>
    </row>
    <row r="145" spans="1:11" s="143" customFormat="1" x14ac:dyDescent="0.25">
      <c r="A145" s="176"/>
      <c r="B145" s="172"/>
      <c r="C145" s="169">
        <v>329</v>
      </c>
      <c r="D145" s="168" t="s">
        <v>423</v>
      </c>
      <c r="E145" s="171">
        <v>0</v>
      </c>
      <c r="F145" s="171">
        <v>570</v>
      </c>
      <c r="G145" s="171">
        <f t="shared" si="98"/>
        <v>570</v>
      </c>
      <c r="H145" s="180"/>
      <c r="I145" s="50"/>
      <c r="K145" s="50"/>
    </row>
    <row r="146" spans="1:11" s="143" customFormat="1" x14ac:dyDescent="0.25">
      <c r="A146" s="176"/>
      <c r="B146" s="172"/>
      <c r="C146" s="169">
        <v>329</v>
      </c>
      <c r="D146" s="168" t="s">
        <v>424</v>
      </c>
      <c r="E146" s="171">
        <v>0</v>
      </c>
      <c r="F146" s="171">
        <v>372.07</v>
      </c>
      <c r="G146" s="171">
        <f t="shared" si="98"/>
        <v>372.07</v>
      </c>
      <c r="H146" s="180"/>
      <c r="I146" s="50"/>
      <c r="K146" s="50"/>
    </row>
    <row r="147" spans="1:11" s="143" customFormat="1" x14ac:dyDescent="0.25">
      <c r="A147" s="176"/>
      <c r="B147" s="169" t="s">
        <v>0</v>
      </c>
      <c r="C147" s="169" t="s">
        <v>93</v>
      </c>
      <c r="D147" s="170" t="s">
        <v>94</v>
      </c>
      <c r="E147" s="171">
        <f>E148</f>
        <v>15000</v>
      </c>
      <c r="F147" s="171">
        <f t="shared" ref="F147:G147" si="99">F148</f>
        <v>0</v>
      </c>
      <c r="G147" s="171">
        <f t="shared" si="99"/>
        <v>15000</v>
      </c>
      <c r="H147" s="180"/>
      <c r="I147" s="50"/>
      <c r="K147" s="50"/>
    </row>
    <row r="148" spans="1:11" s="143" customFormat="1" ht="13.5" customHeight="1" x14ac:dyDescent="0.25">
      <c r="A148" s="176"/>
      <c r="B148" s="172" t="s">
        <v>212</v>
      </c>
      <c r="C148" s="172" t="s">
        <v>93</v>
      </c>
      <c r="D148" s="168" t="s">
        <v>333</v>
      </c>
      <c r="E148" s="117">
        <v>15000</v>
      </c>
      <c r="F148" s="117">
        <v>0</v>
      </c>
      <c r="G148" s="117">
        <f t="shared" ref="G148" si="100">E148+F148</f>
        <v>15000</v>
      </c>
      <c r="H148" s="199"/>
      <c r="I148" s="50"/>
      <c r="K148" s="50"/>
    </row>
    <row r="149" spans="1:11" s="143" customFormat="1" x14ac:dyDescent="0.25">
      <c r="A149" s="176"/>
      <c r="B149" s="190" t="s">
        <v>6</v>
      </c>
      <c r="C149" s="190" t="s">
        <v>51</v>
      </c>
      <c r="D149" s="191" t="s">
        <v>52</v>
      </c>
      <c r="E149" s="192">
        <f>E150</f>
        <v>1500</v>
      </c>
      <c r="F149" s="192">
        <f t="shared" ref="F149:G150" si="101">F150</f>
        <v>0</v>
      </c>
      <c r="G149" s="192">
        <f t="shared" si="101"/>
        <v>1500</v>
      </c>
      <c r="H149" s="180"/>
      <c r="I149" s="50"/>
      <c r="K149" s="50"/>
    </row>
    <row r="150" spans="1:11" s="143" customFormat="1" x14ac:dyDescent="0.25">
      <c r="A150" s="176"/>
      <c r="B150" s="193" t="s">
        <v>6</v>
      </c>
      <c r="C150" s="193" t="s">
        <v>53</v>
      </c>
      <c r="D150" s="194" t="s">
        <v>54</v>
      </c>
      <c r="E150" s="200">
        <f>E151</f>
        <v>1500</v>
      </c>
      <c r="F150" s="200">
        <f t="shared" si="101"/>
        <v>0</v>
      </c>
      <c r="G150" s="200">
        <f t="shared" si="101"/>
        <v>1500</v>
      </c>
      <c r="H150" s="180"/>
      <c r="I150" s="50"/>
      <c r="K150" s="50"/>
    </row>
    <row r="151" spans="1:11" s="143" customFormat="1" x14ac:dyDescent="0.25">
      <c r="A151" s="176"/>
      <c r="B151" s="196" t="s">
        <v>11</v>
      </c>
      <c r="C151" s="196" t="s">
        <v>57</v>
      </c>
      <c r="D151" s="197" t="s">
        <v>58</v>
      </c>
      <c r="E151" s="198">
        <f>E152+E154+E156+E158</f>
        <v>1500</v>
      </c>
      <c r="F151" s="198">
        <f t="shared" ref="F151:G151" si="102">F152+F154+F156+F158</f>
        <v>0</v>
      </c>
      <c r="G151" s="198">
        <f t="shared" si="102"/>
        <v>1500</v>
      </c>
      <c r="H151" s="180"/>
      <c r="I151" s="50"/>
      <c r="K151" s="50"/>
    </row>
    <row r="152" spans="1:11" s="143" customFormat="1" x14ac:dyDescent="0.25">
      <c r="A152" s="176"/>
      <c r="B152" s="169" t="s">
        <v>0</v>
      </c>
      <c r="C152" s="169" t="s">
        <v>101</v>
      </c>
      <c r="D152" s="170" t="s">
        <v>102</v>
      </c>
      <c r="E152" s="171">
        <f>E153</f>
        <v>400</v>
      </c>
      <c r="F152" s="171">
        <f t="shared" ref="F152:G152" si="103">F153</f>
        <v>0</v>
      </c>
      <c r="G152" s="171">
        <f t="shared" si="103"/>
        <v>400</v>
      </c>
      <c r="H152" s="180"/>
    </row>
    <row r="153" spans="1:11" s="143" customFormat="1" x14ac:dyDescent="0.25">
      <c r="A153" s="176"/>
      <c r="B153" s="172" t="s">
        <v>213</v>
      </c>
      <c r="C153" s="172" t="s">
        <v>101</v>
      </c>
      <c r="D153" s="168" t="s">
        <v>102</v>
      </c>
      <c r="E153" s="117">
        <v>400</v>
      </c>
      <c r="F153" s="117">
        <v>0</v>
      </c>
      <c r="G153" s="117">
        <f t="shared" ref="G153" si="104">E153+F153</f>
        <v>400</v>
      </c>
      <c r="H153" s="199"/>
    </row>
    <row r="154" spans="1:11" s="143" customFormat="1" x14ac:dyDescent="0.25">
      <c r="A154" s="176"/>
      <c r="B154" s="169" t="s">
        <v>0</v>
      </c>
      <c r="C154" s="169" t="s">
        <v>91</v>
      </c>
      <c r="D154" s="170" t="s">
        <v>92</v>
      </c>
      <c r="E154" s="171">
        <f>E155</f>
        <v>100</v>
      </c>
      <c r="F154" s="171">
        <f t="shared" ref="F154:G154" si="105">F155</f>
        <v>0</v>
      </c>
      <c r="G154" s="171">
        <f t="shared" si="105"/>
        <v>100</v>
      </c>
      <c r="H154" s="180"/>
    </row>
    <row r="155" spans="1:11" s="143" customFormat="1" x14ac:dyDescent="0.25">
      <c r="A155" s="176"/>
      <c r="B155" s="172" t="s">
        <v>214</v>
      </c>
      <c r="C155" s="172" t="s">
        <v>91</v>
      </c>
      <c r="D155" s="168" t="s">
        <v>92</v>
      </c>
      <c r="E155" s="117">
        <v>100</v>
      </c>
      <c r="F155" s="117">
        <v>0</v>
      </c>
      <c r="G155" s="117">
        <f t="shared" ref="G155" si="106">E155+F155</f>
        <v>100</v>
      </c>
      <c r="H155" s="199"/>
    </row>
    <row r="156" spans="1:11" s="143" customFormat="1" x14ac:dyDescent="0.25">
      <c r="A156" s="176"/>
      <c r="B156" s="169" t="s">
        <v>0</v>
      </c>
      <c r="C156" s="169" t="s">
        <v>89</v>
      </c>
      <c r="D156" s="170" t="s">
        <v>90</v>
      </c>
      <c r="E156" s="171">
        <f>E157</f>
        <v>500</v>
      </c>
      <c r="F156" s="171">
        <f t="shared" ref="F156:G156" si="107">F157</f>
        <v>0</v>
      </c>
      <c r="G156" s="171">
        <f t="shared" si="107"/>
        <v>500</v>
      </c>
      <c r="H156" s="180"/>
    </row>
    <row r="157" spans="1:11" s="143" customFormat="1" x14ac:dyDescent="0.25">
      <c r="A157" s="176"/>
      <c r="B157" s="172" t="s">
        <v>215</v>
      </c>
      <c r="C157" s="172" t="s">
        <v>89</v>
      </c>
      <c r="D157" s="168" t="s">
        <v>90</v>
      </c>
      <c r="E157" s="117">
        <v>500</v>
      </c>
      <c r="F157" s="117">
        <v>0</v>
      </c>
      <c r="G157" s="117">
        <f t="shared" ref="G157" si="108">E157+F157</f>
        <v>500</v>
      </c>
      <c r="H157" s="199"/>
    </row>
    <row r="158" spans="1:11" s="143" customFormat="1" x14ac:dyDescent="0.25">
      <c r="A158" s="176"/>
      <c r="B158" s="169" t="s">
        <v>0</v>
      </c>
      <c r="C158" s="169" t="s">
        <v>95</v>
      </c>
      <c r="D158" s="170" t="s">
        <v>96</v>
      </c>
      <c r="E158" s="171">
        <f>E159</f>
        <v>500</v>
      </c>
      <c r="F158" s="171">
        <f t="shared" ref="F158:G158" si="109">F159</f>
        <v>0</v>
      </c>
      <c r="G158" s="171">
        <f t="shared" si="109"/>
        <v>500</v>
      </c>
      <c r="H158" s="180"/>
    </row>
    <row r="159" spans="1:11" s="143" customFormat="1" x14ac:dyDescent="0.25">
      <c r="A159" s="176"/>
      <c r="B159" s="172" t="s">
        <v>216</v>
      </c>
      <c r="C159" s="172" t="s">
        <v>95</v>
      </c>
      <c r="D159" s="168" t="s">
        <v>96</v>
      </c>
      <c r="E159" s="117">
        <v>500</v>
      </c>
      <c r="F159" s="117">
        <v>0</v>
      </c>
      <c r="G159" s="117">
        <f t="shared" ref="G159" si="110">E159+F159</f>
        <v>500</v>
      </c>
      <c r="H159" s="199"/>
    </row>
    <row r="160" spans="1:11" s="143" customFormat="1" x14ac:dyDescent="0.25">
      <c r="A160" s="176"/>
      <c r="B160" s="184" t="s">
        <v>84</v>
      </c>
      <c r="C160" s="184" t="s">
        <v>146</v>
      </c>
      <c r="D160" s="185" t="s">
        <v>147</v>
      </c>
      <c r="E160" s="186">
        <f>E161+E177+E187</f>
        <v>131800</v>
      </c>
      <c r="F160" s="186">
        <f>F161+F177+F187</f>
        <v>6238.13</v>
      </c>
      <c r="G160" s="186">
        <f>G161+G177+G187</f>
        <v>138038.13</v>
      </c>
      <c r="H160" s="180"/>
    </row>
    <row r="161" spans="1:8" s="143" customFormat="1" x14ac:dyDescent="0.25">
      <c r="A161" s="176"/>
      <c r="B161" s="187" t="s">
        <v>6</v>
      </c>
      <c r="C161" s="187" t="s">
        <v>85</v>
      </c>
      <c r="D161" s="188" t="s">
        <v>86</v>
      </c>
      <c r="E161" s="189">
        <f>E162</f>
        <v>67800</v>
      </c>
      <c r="F161" s="189">
        <f t="shared" ref="F161:G163" si="111">F162</f>
        <v>10500</v>
      </c>
      <c r="G161" s="189">
        <f t="shared" si="111"/>
        <v>78300</v>
      </c>
      <c r="H161" s="180"/>
    </row>
    <row r="162" spans="1:8" s="143" customFormat="1" x14ac:dyDescent="0.25">
      <c r="A162" s="176"/>
      <c r="B162" s="190" t="s">
        <v>6</v>
      </c>
      <c r="C162" s="190" t="s">
        <v>87</v>
      </c>
      <c r="D162" s="191" t="s">
        <v>88</v>
      </c>
      <c r="E162" s="192">
        <f>E163</f>
        <v>67800</v>
      </c>
      <c r="F162" s="192">
        <f t="shared" si="111"/>
        <v>10500</v>
      </c>
      <c r="G162" s="192">
        <f t="shared" si="111"/>
        <v>78300</v>
      </c>
      <c r="H162" s="180"/>
    </row>
    <row r="163" spans="1:8" s="143" customFormat="1" x14ac:dyDescent="0.25">
      <c r="A163" s="176"/>
      <c r="B163" s="193" t="s">
        <v>6</v>
      </c>
      <c r="C163" s="193" t="s">
        <v>148</v>
      </c>
      <c r="D163" s="194" t="s">
        <v>149</v>
      </c>
      <c r="E163" s="200">
        <f>E164</f>
        <v>67800</v>
      </c>
      <c r="F163" s="200">
        <f t="shared" si="111"/>
        <v>10500</v>
      </c>
      <c r="G163" s="200">
        <f t="shared" si="111"/>
        <v>78300</v>
      </c>
      <c r="H163" s="180"/>
    </row>
    <row r="164" spans="1:8" s="143" customFormat="1" x14ac:dyDescent="0.25">
      <c r="A164" s="176"/>
      <c r="B164" s="196" t="s">
        <v>11</v>
      </c>
      <c r="C164" s="196" t="s">
        <v>57</v>
      </c>
      <c r="D164" s="197" t="s">
        <v>58</v>
      </c>
      <c r="E164" s="198">
        <f>E165+E167+E169+E171+E173+E175</f>
        <v>67800</v>
      </c>
      <c r="F164" s="198">
        <f t="shared" ref="F164:G164" si="112">F165+F167+F169+F171+F173+F175</f>
        <v>10500</v>
      </c>
      <c r="G164" s="198">
        <f t="shared" si="112"/>
        <v>78300</v>
      </c>
      <c r="H164" s="180"/>
    </row>
    <row r="165" spans="1:8" s="143" customFormat="1" x14ac:dyDescent="0.25">
      <c r="A165" s="176"/>
      <c r="B165" s="169" t="s">
        <v>0</v>
      </c>
      <c r="C165" s="169" t="s">
        <v>97</v>
      </c>
      <c r="D165" s="170" t="s">
        <v>98</v>
      </c>
      <c r="E165" s="171">
        <f>E166</f>
        <v>55000</v>
      </c>
      <c r="F165" s="171">
        <f t="shared" ref="F165:G165" si="113">F166</f>
        <v>10000</v>
      </c>
      <c r="G165" s="171">
        <f t="shared" si="113"/>
        <v>65000</v>
      </c>
      <c r="H165" s="180"/>
    </row>
    <row r="166" spans="1:8" s="143" customFormat="1" x14ac:dyDescent="0.25">
      <c r="A166" s="176"/>
      <c r="B166" s="172" t="s">
        <v>217</v>
      </c>
      <c r="C166" s="172" t="s">
        <v>97</v>
      </c>
      <c r="D166" s="168" t="s">
        <v>98</v>
      </c>
      <c r="E166" s="117">
        <v>55000</v>
      </c>
      <c r="F166" s="117">
        <v>10000</v>
      </c>
      <c r="G166" s="117">
        <f t="shared" ref="G166" si="114">E166+F166</f>
        <v>65000</v>
      </c>
      <c r="H166" s="199"/>
    </row>
    <row r="167" spans="1:8" s="143" customFormat="1" x14ac:dyDescent="0.25">
      <c r="A167" s="176"/>
      <c r="B167" s="169" t="s">
        <v>0</v>
      </c>
      <c r="C167" s="169" t="s">
        <v>101</v>
      </c>
      <c r="D167" s="170" t="s">
        <v>102</v>
      </c>
      <c r="E167" s="171">
        <f>E168</f>
        <v>5000</v>
      </c>
      <c r="F167" s="171">
        <f t="shared" ref="F167:G167" si="115">F168</f>
        <v>0</v>
      </c>
      <c r="G167" s="171">
        <f t="shared" si="115"/>
        <v>5000</v>
      </c>
      <c r="H167" s="180"/>
    </row>
    <row r="168" spans="1:8" s="143" customFormat="1" x14ac:dyDescent="0.25">
      <c r="A168" s="176"/>
      <c r="B168" s="172" t="s">
        <v>218</v>
      </c>
      <c r="C168" s="172" t="s">
        <v>101</v>
      </c>
      <c r="D168" s="168" t="s">
        <v>102</v>
      </c>
      <c r="E168" s="117">
        <v>5000</v>
      </c>
      <c r="F168" s="117">
        <v>0</v>
      </c>
      <c r="G168" s="117">
        <f t="shared" ref="G168" si="116">E168+F168</f>
        <v>5000</v>
      </c>
      <c r="H168" s="199"/>
    </row>
    <row r="169" spans="1:8" s="143" customFormat="1" x14ac:dyDescent="0.25">
      <c r="A169" s="176"/>
      <c r="B169" s="169" t="s">
        <v>0</v>
      </c>
      <c r="C169" s="169" t="s">
        <v>99</v>
      </c>
      <c r="D169" s="170" t="s">
        <v>100</v>
      </c>
      <c r="E169" s="171">
        <f>E170</f>
        <v>6000</v>
      </c>
      <c r="F169" s="171">
        <f t="shared" ref="F169:G169" si="117">F170</f>
        <v>500</v>
      </c>
      <c r="G169" s="171">
        <f t="shared" si="117"/>
        <v>6500</v>
      </c>
      <c r="H169" s="180"/>
    </row>
    <row r="170" spans="1:8" s="143" customFormat="1" x14ac:dyDescent="0.25">
      <c r="A170" s="176"/>
      <c r="B170" s="172" t="s">
        <v>219</v>
      </c>
      <c r="C170" s="172" t="s">
        <v>99</v>
      </c>
      <c r="D170" s="168" t="s">
        <v>100</v>
      </c>
      <c r="E170" s="117">
        <v>6000</v>
      </c>
      <c r="F170" s="117">
        <v>500</v>
      </c>
      <c r="G170" s="117">
        <f t="shared" ref="G170" si="118">E170+F170</f>
        <v>6500</v>
      </c>
      <c r="H170" s="199"/>
    </row>
    <row r="171" spans="1:8" s="143" customFormat="1" x14ac:dyDescent="0.25">
      <c r="A171" s="176"/>
      <c r="B171" s="169" t="s">
        <v>0</v>
      </c>
      <c r="C171" s="169" t="s">
        <v>103</v>
      </c>
      <c r="D171" s="170" t="s">
        <v>104</v>
      </c>
      <c r="E171" s="171">
        <f>E172</f>
        <v>600</v>
      </c>
      <c r="F171" s="171">
        <f t="shared" ref="F171:G171" si="119">F172</f>
        <v>0</v>
      </c>
      <c r="G171" s="171">
        <f t="shared" si="119"/>
        <v>600</v>
      </c>
      <c r="H171" s="180"/>
    </row>
    <row r="172" spans="1:8" s="143" customFormat="1" x14ac:dyDescent="0.25">
      <c r="A172" s="176"/>
      <c r="B172" s="172" t="s">
        <v>220</v>
      </c>
      <c r="C172" s="172" t="s">
        <v>103</v>
      </c>
      <c r="D172" s="168" t="s">
        <v>104</v>
      </c>
      <c r="E172" s="117">
        <v>600</v>
      </c>
      <c r="F172" s="117">
        <v>0</v>
      </c>
      <c r="G172" s="117">
        <f t="shared" ref="G172" si="120">E172+F172</f>
        <v>600</v>
      </c>
      <c r="H172" s="199"/>
    </row>
    <row r="173" spans="1:8" s="143" customFormat="1" x14ac:dyDescent="0.25">
      <c r="A173" s="176"/>
      <c r="B173" s="169" t="s">
        <v>0</v>
      </c>
      <c r="C173" s="169" t="s">
        <v>91</v>
      </c>
      <c r="D173" s="170" t="s">
        <v>92</v>
      </c>
      <c r="E173" s="171">
        <f>E174</f>
        <v>1200</v>
      </c>
      <c r="F173" s="171">
        <f t="shared" ref="F173:G173" si="121">F174</f>
        <v>0</v>
      </c>
      <c r="G173" s="171">
        <f t="shared" si="121"/>
        <v>1200</v>
      </c>
      <c r="H173" s="180"/>
    </row>
    <row r="174" spans="1:8" s="143" customFormat="1" x14ac:dyDescent="0.25">
      <c r="A174" s="176"/>
      <c r="B174" s="172" t="s">
        <v>221</v>
      </c>
      <c r="C174" s="172" t="s">
        <v>91</v>
      </c>
      <c r="D174" s="168" t="s">
        <v>222</v>
      </c>
      <c r="E174" s="117">
        <v>1200</v>
      </c>
      <c r="F174" s="117">
        <v>0</v>
      </c>
      <c r="G174" s="117">
        <f t="shared" ref="G174" si="122">E174+F174</f>
        <v>1200</v>
      </c>
      <c r="H174" s="199"/>
    </row>
    <row r="175" spans="1:8" s="143" customFormat="1" x14ac:dyDescent="0.25">
      <c r="A175" s="176"/>
      <c r="B175" s="169"/>
      <c r="C175" s="169">
        <v>922</v>
      </c>
      <c r="D175" s="170" t="s">
        <v>341</v>
      </c>
      <c r="E175" s="171">
        <f>E176</f>
        <v>0</v>
      </c>
      <c r="F175" s="171">
        <f t="shared" ref="F175:G175" si="123">F176</f>
        <v>0</v>
      </c>
      <c r="G175" s="171">
        <f t="shared" si="123"/>
        <v>0</v>
      </c>
      <c r="H175" s="180"/>
    </row>
    <row r="176" spans="1:8" s="143" customFormat="1" x14ac:dyDescent="0.25">
      <c r="A176" s="176"/>
      <c r="B176" s="172" t="s">
        <v>342</v>
      </c>
      <c r="C176" s="172">
        <v>92221</v>
      </c>
      <c r="D176" s="168" t="s">
        <v>340</v>
      </c>
      <c r="E176" s="117">
        <v>0</v>
      </c>
      <c r="F176" s="117">
        <v>0</v>
      </c>
      <c r="G176" s="203">
        <f t="shared" ref="G176" si="124">E176+F176</f>
        <v>0</v>
      </c>
      <c r="H176" s="199"/>
    </row>
    <row r="177" spans="1:11" s="143" customFormat="1" x14ac:dyDescent="0.25">
      <c r="A177" s="176"/>
      <c r="B177" s="187" t="s">
        <v>6</v>
      </c>
      <c r="C177" s="187" t="s">
        <v>14</v>
      </c>
      <c r="D177" s="188" t="s">
        <v>15</v>
      </c>
      <c r="E177" s="189">
        <f>E178</f>
        <v>63000</v>
      </c>
      <c r="F177" s="189">
        <f t="shared" ref="F177:G179" si="125">F178</f>
        <v>-4261.87</v>
      </c>
      <c r="G177" s="189">
        <f t="shared" si="125"/>
        <v>58738.13</v>
      </c>
      <c r="H177" s="180"/>
    </row>
    <row r="178" spans="1:11" s="143" customFormat="1" x14ac:dyDescent="0.25">
      <c r="A178" s="176"/>
      <c r="B178" s="190" t="s">
        <v>6</v>
      </c>
      <c r="C178" s="190" t="s">
        <v>16</v>
      </c>
      <c r="D178" s="191" t="s">
        <v>17</v>
      </c>
      <c r="E178" s="192">
        <f>E179</f>
        <v>63000</v>
      </c>
      <c r="F178" s="192">
        <f t="shared" si="125"/>
        <v>-4261.87</v>
      </c>
      <c r="G178" s="192">
        <f t="shared" si="125"/>
        <v>58738.13</v>
      </c>
      <c r="H178" s="180"/>
    </row>
    <row r="179" spans="1:11" s="143" customFormat="1" x14ac:dyDescent="0.25">
      <c r="A179" s="176"/>
      <c r="B179" s="193" t="s">
        <v>6</v>
      </c>
      <c r="C179" s="193" t="s">
        <v>18</v>
      </c>
      <c r="D179" s="194" t="s">
        <v>19</v>
      </c>
      <c r="E179" s="200">
        <f>E180</f>
        <v>63000</v>
      </c>
      <c r="F179" s="200">
        <f t="shared" si="125"/>
        <v>-4261.87</v>
      </c>
      <c r="G179" s="200">
        <f t="shared" si="125"/>
        <v>58738.13</v>
      </c>
      <c r="H179" s="180"/>
    </row>
    <row r="180" spans="1:11" s="143" customFormat="1" x14ac:dyDescent="0.25">
      <c r="A180" s="176"/>
      <c r="B180" s="196" t="s">
        <v>11</v>
      </c>
      <c r="C180" s="196" t="s">
        <v>57</v>
      </c>
      <c r="D180" s="197" t="s">
        <v>58</v>
      </c>
      <c r="E180" s="198">
        <f>E181+E183+E185</f>
        <v>63000</v>
      </c>
      <c r="F180" s="198">
        <f t="shared" ref="F180:G180" si="126">F181+F183+F185</f>
        <v>-4261.87</v>
      </c>
      <c r="G180" s="198">
        <f t="shared" si="126"/>
        <v>58738.13</v>
      </c>
      <c r="H180" s="180"/>
    </row>
    <row r="181" spans="1:11" s="143" customFormat="1" x14ac:dyDescent="0.25">
      <c r="A181" s="176"/>
      <c r="B181" s="169" t="s">
        <v>0</v>
      </c>
      <c r="C181" s="169" t="s">
        <v>97</v>
      </c>
      <c r="D181" s="170" t="s">
        <v>98</v>
      </c>
      <c r="E181" s="171">
        <f>E182</f>
        <v>28000</v>
      </c>
      <c r="F181" s="171">
        <f t="shared" ref="F181:G181" si="127">F182</f>
        <v>-2000</v>
      </c>
      <c r="G181" s="171">
        <f t="shared" si="127"/>
        <v>26000</v>
      </c>
      <c r="H181" s="180"/>
    </row>
    <row r="182" spans="1:11" s="143" customFormat="1" x14ac:dyDescent="0.25">
      <c r="A182" s="176"/>
      <c r="B182" s="172" t="s">
        <v>223</v>
      </c>
      <c r="C182" s="172" t="s">
        <v>97</v>
      </c>
      <c r="D182" s="168" t="s">
        <v>98</v>
      </c>
      <c r="E182" s="117">
        <v>28000</v>
      </c>
      <c r="F182" s="117">
        <v>-2000</v>
      </c>
      <c r="G182" s="117">
        <f t="shared" ref="G182" si="128">E182+F182</f>
        <v>26000</v>
      </c>
      <c r="H182" s="199"/>
    </row>
    <row r="183" spans="1:11" s="143" customFormat="1" x14ac:dyDescent="0.25">
      <c r="A183" s="176"/>
      <c r="B183" s="169" t="s">
        <v>0</v>
      </c>
      <c r="C183" s="169" t="s">
        <v>91</v>
      </c>
      <c r="D183" s="170" t="s">
        <v>92</v>
      </c>
      <c r="E183" s="171">
        <f>E184</f>
        <v>35000</v>
      </c>
      <c r="F183" s="171">
        <f t="shared" ref="F183:G183" si="129">F184</f>
        <v>-5000</v>
      </c>
      <c r="G183" s="171">
        <f t="shared" si="129"/>
        <v>30000</v>
      </c>
      <c r="H183" s="180"/>
    </row>
    <row r="184" spans="1:11" s="143" customFormat="1" x14ac:dyDescent="0.25">
      <c r="A184" s="176"/>
      <c r="B184" s="172" t="s">
        <v>224</v>
      </c>
      <c r="C184" s="172" t="s">
        <v>91</v>
      </c>
      <c r="D184" s="168" t="s">
        <v>92</v>
      </c>
      <c r="E184" s="117">
        <v>35000</v>
      </c>
      <c r="F184" s="117">
        <v>-5000</v>
      </c>
      <c r="G184" s="117">
        <f t="shared" ref="G184" si="130">E184+F184</f>
        <v>30000</v>
      </c>
      <c r="H184" s="199"/>
    </row>
    <row r="185" spans="1:11" s="143" customFormat="1" x14ac:dyDescent="0.25">
      <c r="A185" s="176"/>
      <c r="B185" s="169"/>
      <c r="C185" s="169">
        <v>922</v>
      </c>
      <c r="D185" s="170" t="s">
        <v>341</v>
      </c>
      <c r="E185" s="171">
        <f>E186</f>
        <v>0</v>
      </c>
      <c r="F185" s="171">
        <f t="shared" ref="F185:G185" si="131">F186</f>
        <v>2738.13</v>
      </c>
      <c r="G185" s="171">
        <f t="shared" si="131"/>
        <v>2738.13</v>
      </c>
      <c r="H185" s="180"/>
    </row>
    <row r="186" spans="1:11" s="143" customFormat="1" x14ac:dyDescent="0.25">
      <c r="A186" s="176"/>
      <c r="B186" s="172" t="s">
        <v>345</v>
      </c>
      <c r="C186" s="172">
        <v>92221</v>
      </c>
      <c r="D186" s="168" t="s">
        <v>340</v>
      </c>
      <c r="E186" s="117">
        <v>0</v>
      </c>
      <c r="F186" s="117">
        <v>2738.13</v>
      </c>
      <c r="G186" s="117">
        <f t="shared" ref="G186" si="132">E186+F186</f>
        <v>2738.13</v>
      </c>
      <c r="H186" s="199"/>
    </row>
    <row r="187" spans="1:11" s="143" customFormat="1" x14ac:dyDescent="0.25">
      <c r="A187" s="176"/>
      <c r="B187" s="187" t="s">
        <v>6</v>
      </c>
      <c r="C187" s="187" t="s">
        <v>22</v>
      </c>
      <c r="D187" s="188" t="s">
        <v>23</v>
      </c>
      <c r="E187" s="189">
        <f>E188</f>
        <v>1000</v>
      </c>
      <c r="F187" s="189">
        <f t="shared" ref="F187:G189" si="133">F188</f>
        <v>0</v>
      </c>
      <c r="G187" s="189">
        <f t="shared" si="133"/>
        <v>1000</v>
      </c>
      <c r="H187" s="180"/>
    </row>
    <row r="188" spans="1:11" s="143" customFormat="1" x14ac:dyDescent="0.25">
      <c r="A188" s="176"/>
      <c r="B188" s="190" t="s">
        <v>6</v>
      </c>
      <c r="C188" s="190" t="s">
        <v>24</v>
      </c>
      <c r="D188" s="191" t="s">
        <v>25</v>
      </c>
      <c r="E188" s="192">
        <f>E189</f>
        <v>1000</v>
      </c>
      <c r="F188" s="192">
        <f t="shared" si="133"/>
        <v>0</v>
      </c>
      <c r="G188" s="192">
        <f t="shared" si="133"/>
        <v>1000</v>
      </c>
      <c r="H188" s="180"/>
      <c r="I188" s="50"/>
      <c r="K188" s="50"/>
    </row>
    <row r="189" spans="1:11" s="143" customFormat="1" x14ac:dyDescent="0.25">
      <c r="A189" s="176"/>
      <c r="B189" s="193" t="s">
        <v>6</v>
      </c>
      <c r="C189" s="193" t="s">
        <v>26</v>
      </c>
      <c r="D189" s="194" t="s">
        <v>27</v>
      </c>
      <c r="E189" s="200">
        <f>E190</f>
        <v>1000</v>
      </c>
      <c r="F189" s="200">
        <f t="shared" si="133"/>
        <v>0</v>
      </c>
      <c r="G189" s="200">
        <f t="shared" si="133"/>
        <v>1000</v>
      </c>
      <c r="H189" s="180"/>
      <c r="I189" s="50"/>
      <c r="K189" s="50"/>
    </row>
    <row r="190" spans="1:11" s="143" customFormat="1" x14ac:dyDescent="0.25">
      <c r="A190" s="176"/>
      <c r="B190" s="196" t="s">
        <v>11</v>
      </c>
      <c r="C190" s="196" t="s">
        <v>57</v>
      </c>
      <c r="D190" s="197" t="s">
        <v>58</v>
      </c>
      <c r="E190" s="198">
        <f>E191+E193</f>
        <v>1000</v>
      </c>
      <c r="F190" s="198">
        <f t="shared" ref="F190:G190" si="134">F191+F193</f>
        <v>0</v>
      </c>
      <c r="G190" s="198">
        <f t="shared" si="134"/>
        <v>1000</v>
      </c>
      <c r="H190" s="180"/>
      <c r="I190" s="50"/>
      <c r="K190" s="50"/>
    </row>
    <row r="191" spans="1:11" s="143" customFormat="1" x14ac:dyDescent="0.25">
      <c r="A191" s="176"/>
      <c r="B191" s="169" t="s">
        <v>0</v>
      </c>
      <c r="C191" s="169">
        <v>321</v>
      </c>
      <c r="D191" s="170" t="s">
        <v>92</v>
      </c>
      <c r="E191" s="171">
        <f>E192</f>
        <v>0</v>
      </c>
      <c r="F191" s="171">
        <f t="shared" ref="F191:G191" si="135">F192</f>
        <v>1000</v>
      </c>
      <c r="G191" s="171">
        <f t="shared" si="135"/>
        <v>1000</v>
      </c>
      <c r="H191" s="180"/>
      <c r="I191" s="50"/>
      <c r="K191" s="50"/>
    </row>
    <row r="192" spans="1:11" s="143" customFormat="1" ht="19.5" customHeight="1" x14ac:dyDescent="0.25">
      <c r="A192" s="176"/>
      <c r="B192" s="172" t="s">
        <v>347</v>
      </c>
      <c r="C192" s="172">
        <v>321</v>
      </c>
      <c r="D192" s="168" t="s">
        <v>226</v>
      </c>
      <c r="E192" s="117">
        <v>0</v>
      </c>
      <c r="F192" s="117">
        <v>1000</v>
      </c>
      <c r="G192" s="117">
        <f t="shared" ref="G192" si="136">E192+F192</f>
        <v>1000</v>
      </c>
      <c r="H192" s="199"/>
      <c r="I192" s="50"/>
      <c r="K192" s="50"/>
    </row>
    <row r="193" spans="1:11" s="143" customFormat="1" ht="18.75" customHeight="1" x14ac:dyDescent="0.25">
      <c r="A193" s="176"/>
      <c r="B193" s="169" t="s">
        <v>0</v>
      </c>
      <c r="C193" s="169" t="s">
        <v>91</v>
      </c>
      <c r="D193" s="170" t="s">
        <v>92</v>
      </c>
      <c r="E193" s="171">
        <f>E194</f>
        <v>1000</v>
      </c>
      <c r="F193" s="171">
        <f t="shared" ref="F193:G193" si="137">F194</f>
        <v>-1000</v>
      </c>
      <c r="G193" s="171">
        <f t="shared" si="137"/>
        <v>0</v>
      </c>
      <c r="H193" s="180"/>
      <c r="I193" s="50"/>
      <c r="K193" s="50"/>
    </row>
    <row r="194" spans="1:11" s="143" customFormat="1" ht="20.25" customHeight="1" x14ac:dyDescent="0.25">
      <c r="A194" s="176"/>
      <c r="B194" s="172" t="s">
        <v>225</v>
      </c>
      <c r="C194" s="172" t="s">
        <v>91</v>
      </c>
      <c r="D194" s="168" t="s">
        <v>226</v>
      </c>
      <c r="E194" s="117">
        <v>1000</v>
      </c>
      <c r="F194" s="117">
        <v>-1000</v>
      </c>
      <c r="G194" s="117">
        <f t="shared" ref="G194" si="138">E194+F194</f>
        <v>0</v>
      </c>
      <c r="H194" s="199"/>
      <c r="I194" s="50"/>
      <c r="K194" s="50"/>
    </row>
    <row r="195" spans="1:11" s="143" customFormat="1" x14ac:dyDescent="0.25">
      <c r="A195" s="176"/>
      <c r="B195" s="184" t="s">
        <v>84</v>
      </c>
      <c r="C195" s="184" t="s">
        <v>150</v>
      </c>
      <c r="D195" s="185" t="s">
        <v>151</v>
      </c>
      <c r="E195" s="186">
        <v>2000</v>
      </c>
      <c r="F195" s="186">
        <v>0</v>
      </c>
      <c r="G195" s="186">
        <v>2000</v>
      </c>
      <c r="H195" s="180"/>
      <c r="I195" s="50"/>
      <c r="K195" s="50"/>
    </row>
    <row r="196" spans="1:11" s="143" customFormat="1" x14ac:dyDescent="0.25">
      <c r="A196" s="176"/>
      <c r="B196" s="187" t="s">
        <v>6</v>
      </c>
      <c r="C196" s="187" t="s">
        <v>36</v>
      </c>
      <c r="D196" s="188" t="s">
        <v>37</v>
      </c>
      <c r="E196" s="189">
        <v>2000</v>
      </c>
      <c r="F196" s="189">
        <v>0</v>
      </c>
      <c r="G196" s="189">
        <v>2000</v>
      </c>
      <c r="H196" s="180"/>
      <c r="I196" s="50"/>
      <c r="K196" s="50"/>
    </row>
    <row r="197" spans="1:11" s="143" customFormat="1" x14ac:dyDescent="0.25">
      <c r="A197" s="176"/>
      <c r="B197" s="190" t="s">
        <v>6</v>
      </c>
      <c r="C197" s="190" t="s">
        <v>38</v>
      </c>
      <c r="D197" s="191" t="s">
        <v>39</v>
      </c>
      <c r="E197" s="192">
        <v>2000</v>
      </c>
      <c r="F197" s="192">
        <v>0</v>
      </c>
      <c r="G197" s="192">
        <v>2000</v>
      </c>
      <c r="H197" s="180"/>
      <c r="I197" s="50"/>
      <c r="K197" s="50"/>
    </row>
    <row r="198" spans="1:11" s="143" customFormat="1" x14ac:dyDescent="0.25">
      <c r="A198" s="176"/>
      <c r="B198" s="193" t="s">
        <v>6</v>
      </c>
      <c r="C198" s="193" t="s">
        <v>40</v>
      </c>
      <c r="D198" s="194" t="s">
        <v>41</v>
      </c>
      <c r="E198" s="200">
        <v>2000</v>
      </c>
      <c r="F198" s="200">
        <v>0</v>
      </c>
      <c r="G198" s="200">
        <v>2000</v>
      </c>
      <c r="H198" s="180"/>
      <c r="I198" s="50"/>
      <c r="K198" s="50"/>
    </row>
    <row r="199" spans="1:11" s="143" customFormat="1" x14ac:dyDescent="0.25">
      <c r="A199" s="176"/>
      <c r="B199" s="196" t="s">
        <v>11</v>
      </c>
      <c r="C199" s="196" t="s">
        <v>57</v>
      </c>
      <c r="D199" s="197" t="s">
        <v>58</v>
      </c>
      <c r="E199" s="198">
        <v>2000</v>
      </c>
      <c r="F199" s="198">
        <v>0</v>
      </c>
      <c r="G199" s="198">
        <v>2000</v>
      </c>
      <c r="H199" s="180"/>
      <c r="I199" s="50"/>
      <c r="K199" s="50"/>
    </row>
    <row r="200" spans="1:11" s="143" customFormat="1" x14ac:dyDescent="0.25">
      <c r="A200" s="176"/>
      <c r="B200" s="169" t="s">
        <v>0</v>
      </c>
      <c r="C200" s="169" t="s">
        <v>95</v>
      </c>
      <c r="D200" s="170" t="s">
        <v>96</v>
      </c>
      <c r="E200" s="171">
        <v>2000</v>
      </c>
      <c r="F200" s="171">
        <v>0</v>
      </c>
      <c r="G200" s="171">
        <v>2000</v>
      </c>
      <c r="H200" s="180"/>
      <c r="I200" s="50"/>
      <c r="K200" s="50"/>
    </row>
    <row r="201" spans="1:11" s="143" customFormat="1" x14ac:dyDescent="0.25">
      <c r="A201" s="176"/>
      <c r="B201" s="172" t="s">
        <v>227</v>
      </c>
      <c r="C201" s="172" t="s">
        <v>95</v>
      </c>
      <c r="D201" s="168" t="s">
        <v>228</v>
      </c>
      <c r="E201" s="117">
        <v>2000</v>
      </c>
      <c r="F201" s="117">
        <v>0</v>
      </c>
      <c r="G201" s="117">
        <f t="shared" ref="G201" si="139">E201+F201</f>
        <v>2000</v>
      </c>
      <c r="H201" s="199"/>
      <c r="I201" s="50"/>
      <c r="K201" s="50"/>
    </row>
    <row r="202" spans="1:11" s="143" customFormat="1" ht="22.5" x14ac:dyDescent="0.25">
      <c r="A202" s="176"/>
      <c r="B202" s="184" t="s">
        <v>84</v>
      </c>
      <c r="C202" s="184" t="s">
        <v>272</v>
      </c>
      <c r="D202" s="185" t="s">
        <v>378</v>
      </c>
      <c r="E202" s="186">
        <f>E203+E209</f>
        <v>0</v>
      </c>
      <c r="F202" s="186">
        <f t="shared" ref="F202:G202" si="140">F203+F209</f>
        <v>680</v>
      </c>
      <c r="G202" s="186">
        <f t="shared" si="140"/>
        <v>680</v>
      </c>
      <c r="H202" s="180"/>
      <c r="I202" s="50"/>
      <c r="K202" s="50"/>
    </row>
    <row r="203" spans="1:11" s="143" customFormat="1" x14ac:dyDescent="0.25">
      <c r="A203" s="176"/>
      <c r="B203" s="187" t="s">
        <v>6</v>
      </c>
      <c r="C203" s="187" t="s">
        <v>22</v>
      </c>
      <c r="D203" s="188" t="s">
        <v>23</v>
      </c>
      <c r="E203" s="189">
        <f>E204</f>
        <v>0</v>
      </c>
      <c r="F203" s="189">
        <f t="shared" ref="F203:G207" si="141">F204</f>
        <v>675</v>
      </c>
      <c r="G203" s="189">
        <f t="shared" si="141"/>
        <v>675</v>
      </c>
      <c r="H203" s="180"/>
      <c r="I203" s="50"/>
      <c r="K203" s="50"/>
    </row>
    <row r="204" spans="1:11" s="143" customFormat="1" x14ac:dyDescent="0.25">
      <c r="A204" s="176"/>
      <c r="B204" s="190" t="s">
        <v>6</v>
      </c>
      <c r="C204" s="190" t="s">
        <v>24</v>
      </c>
      <c r="D204" s="191" t="s">
        <v>25</v>
      </c>
      <c r="E204" s="192">
        <f>E205</f>
        <v>0</v>
      </c>
      <c r="F204" s="192">
        <f t="shared" si="141"/>
        <v>675</v>
      </c>
      <c r="G204" s="192">
        <f t="shared" si="141"/>
        <v>675</v>
      </c>
      <c r="H204" s="180"/>
      <c r="I204" s="50"/>
      <c r="K204" s="50"/>
    </row>
    <row r="205" spans="1:11" s="143" customFormat="1" x14ac:dyDescent="0.25">
      <c r="A205" s="176"/>
      <c r="B205" s="193" t="s">
        <v>6</v>
      </c>
      <c r="C205" s="193" t="s">
        <v>26</v>
      </c>
      <c r="D205" s="194" t="s">
        <v>27</v>
      </c>
      <c r="E205" s="200">
        <f>E206</f>
        <v>0</v>
      </c>
      <c r="F205" s="200">
        <f t="shared" si="141"/>
        <v>675</v>
      </c>
      <c r="G205" s="200">
        <f t="shared" si="141"/>
        <v>675</v>
      </c>
      <c r="H205" s="180"/>
      <c r="I205" s="50"/>
      <c r="K205" s="50"/>
    </row>
    <row r="206" spans="1:11" s="143" customFormat="1" x14ac:dyDescent="0.25">
      <c r="A206" s="176"/>
      <c r="B206" s="196" t="s">
        <v>11</v>
      </c>
      <c r="C206" s="196" t="s">
        <v>57</v>
      </c>
      <c r="D206" s="197" t="s">
        <v>58</v>
      </c>
      <c r="E206" s="198">
        <f>E207</f>
        <v>0</v>
      </c>
      <c r="F206" s="198">
        <f t="shared" si="141"/>
        <v>675</v>
      </c>
      <c r="G206" s="198">
        <f t="shared" si="141"/>
        <v>675</v>
      </c>
      <c r="H206" s="180"/>
      <c r="I206" s="50"/>
      <c r="K206" s="50"/>
    </row>
    <row r="207" spans="1:11" s="143" customFormat="1" x14ac:dyDescent="0.25">
      <c r="A207" s="176"/>
      <c r="B207" s="169" t="s">
        <v>0</v>
      </c>
      <c r="C207" s="169">
        <v>321</v>
      </c>
      <c r="D207" s="170" t="s">
        <v>92</v>
      </c>
      <c r="E207" s="171">
        <f>E208</f>
        <v>0</v>
      </c>
      <c r="F207" s="171">
        <f t="shared" si="141"/>
        <v>675</v>
      </c>
      <c r="G207" s="171">
        <f t="shared" si="141"/>
        <v>675</v>
      </c>
      <c r="H207" s="180"/>
      <c r="I207" s="50"/>
      <c r="K207" s="50"/>
    </row>
    <row r="208" spans="1:11" s="143" customFormat="1" x14ac:dyDescent="0.25">
      <c r="A208" s="176"/>
      <c r="B208" s="172" t="s">
        <v>375</v>
      </c>
      <c r="C208" s="172">
        <v>381</v>
      </c>
      <c r="D208" s="168" t="s">
        <v>296</v>
      </c>
      <c r="E208" s="117">
        <v>0</v>
      </c>
      <c r="F208" s="117">
        <v>675</v>
      </c>
      <c r="G208" s="117">
        <f t="shared" ref="G208" si="142">E208+F208</f>
        <v>675</v>
      </c>
      <c r="H208" s="199"/>
      <c r="I208" s="50"/>
      <c r="K208" s="50"/>
    </row>
    <row r="209" spans="1:11" s="143" customFormat="1" x14ac:dyDescent="0.25">
      <c r="A209" s="176"/>
      <c r="B209" s="193" t="s">
        <v>6</v>
      </c>
      <c r="C209" s="193" t="s">
        <v>297</v>
      </c>
      <c r="D209" s="194" t="s">
        <v>27</v>
      </c>
      <c r="E209" s="200">
        <f>E210</f>
        <v>0</v>
      </c>
      <c r="F209" s="200">
        <f t="shared" ref="F209:G209" si="143">F210</f>
        <v>5</v>
      </c>
      <c r="G209" s="200">
        <f t="shared" si="143"/>
        <v>5</v>
      </c>
      <c r="H209" s="180"/>
      <c r="I209" s="50"/>
      <c r="K209" s="50"/>
    </row>
    <row r="210" spans="1:11" s="143" customFormat="1" x14ac:dyDescent="0.25">
      <c r="A210" s="176"/>
      <c r="B210" s="172" t="s">
        <v>350</v>
      </c>
      <c r="C210" s="172">
        <v>381</v>
      </c>
      <c r="D210" s="168" t="s">
        <v>296</v>
      </c>
      <c r="E210" s="117">
        <v>0</v>
      </c>
      <c r="F210" s="117">
        <v>5</v>
      </c>
      <c r="G210" s="117">
        <f t="shared" ref="G210" si="144">E210+F210</f>
        <v>5</v>
      </c>
      <c r="H210" s="199"/>
      <c r="I210" s="50"/>
      <c r="K210" s="50"/>
    </row>
    <row r="211" spans="1:11" s="143" customFormat="1" x14ac:dyDescent="0.25">
      <c r="A211" s="176"/>
      <c r="B211" s="184" t="s">
        <v>84</v>
      </c>
      <c r="C211" s="184" t="s">
        <v>152</v>
      </c>
      <c r="D211" s="185" t="s">
        <v>153</v>
      </c>
      <c r="E211" s="186">
        <f t="shared" ref="E211:G216" si="145">E212</f>
        <v>48300</v>
      </c>
      <c r="F211" s="186">
        <f t="shared" si="145"/>
        <v>8296.7000000000007</v>
      </c>
      <c r="G211" s="186">
        <f t="shared" si="145"/>
        <v>56596.7</v>
      </c>
      <c r="H211" s="180"/>
      <c r="I211" s="50"/>
      <c r="K211" s="50"/>
    </row>
    <row r="212" spans="1:11" s="143" customFormat="1" x14ac:dyDescent="0.25">
      <c r="A212" s="176"/>
      <c r="B212" s="187" t="s">
        <v>6</v>
      </c>
      <c r="C212" s="187" t="s">
        <v>22</v>
      </c>
      <c r="D212" s="188" t="s">
        <v>23</v>
      </c>
      <c r="E212" s="189">
        <f t="shared" si="145"/>
        <v>48300</v>
      </c>
      <c r="F212" s="189">
        <f t="shared" si="145"/>
        <v>8296.7000000000007</v>
      </c>
      <c r="G212" s="189">
        <f t="shared" si="145"/>
        <v>56596.7</v>
      </c>
      <c r="H212" s="180"/>
      <c r="I212" s="50"/>
      <c r="K212" s="50"/>
    </row>
    <row r="213" spans="1:11" s="143" customFormat="1" x14ac:dyDescent="0.25">
      <c r="A213" s="176"/>
      <c r="B213" s="190" t="s">
        <v>6</v>
      </c>
      <c r="C213" s="190" t="s">
        <v>24</v>
      </c>
      <c r="D213" s="191" t="s">
        <v>25</v>
      </c>
      <c r="E213" s="192">
        <f t="shared" si="145"/>
        <v>48300</v>
      </c>
      <c r="F213" s="192">
        <f t="shared" si="145"/>
        <v>8296.7000000000007</v>
      </c>
      <c r="G213" s="192">
        <f t="shared" si="145"/>
        <v>56596.7</v>
      </c>
      <c r="H213" s="180"/>
      <c r="I213" s="50"/>
      <c r="K213" s="50"/>
    </row>
    <row r="214" spans="1:11" s="143" customFormat="1" x14ac:dyDescent="0.25">
      <c r="A214" s="176"/>
      <c r="B214" s="193" t="s">
        <v>6</v>
      </c>
      <c r="C214" s="193" t="s">
        <v>26</v>
      </c>
      <c r="D214" s="194" t="s">
        <v>27</v>
      </c>
      <c r="E214" s="200">
        <f t="shared" si="145"/>
        <v>48300</v>
      </c>
      <c r="F214" s="200">
        <f t="shared" si="145"/>
        <v>8296.7000000000007</v>
      </c>
      <c r="G214" s="200">
        <f t="shared" si="145"/>
        <v>56596.7</v>
      </c>
      <c r="H214" s="180"/>
      <c r="I214" s="50"/>
      <c r="K214" s="50"/>
    </row>
    <row r="215" spans="1:11" s="143" customFormat="1" x14ac:dyDescent="0.25">
      <c r="A215" s="176"/>
      <c r="B215" s="196" t="s">
        <v>11</v>
      </c>
      <c r="C215" s="196" t="s">
        <v>57</v>
      </c>
      <c r="D215" s="197" t="s">
        <v>58</v>
      </c>
      <c r="E215" s="198">
        <f>E216+E218</f>
        <v>48300</v>
      </c>
      <c r="F215" s="198">
        <f t="shared" ref="F215:G215" si="146">F216+F218</f>
        <v>8296.7000000000007</v>
      </c>
      <c r="G215" s="198">
        <f t="shared" si="146"/>
        <v>56596.7</v>
      </c>
      <c r="H215" s="180"/>
      <c r="I215" s="50"/>
      <c r="K215" s="50"/>
    </row>
    <row r="216" spans="1:11" s="143" customFormat="1" x14ac:dyDescent="0.25">
      <c r="A216" s="176"/>
      <c r="B216" s="169" t="s">
        <v>0</v>
      </c>
      <c r="C216" s="169" t="s">
        <v>91</v>
      </c>
      <c r="D216" s="170" t="s">
        <v>92</v>
      </c>
      <c r="E216" s="171">
        <f t="shared" si="145"/>
        <v>48300</v>
      </c>
      <c r="F216" s="171">
        <f t="shared" si="145"/>
        <v>0</v>
      </c>
      <c r="G216" s="171">
        <f t="shared" si="145"/>
        <v>48300</v>
      </c>
      <c r="H216" s="180"/>
      <c r="I216" s="50"/>
      <c r="K216" s="50"/>
    </row>
    <row r="217" spans="1:11" s="143" customFormat="1" x14ac:dyDescent="0.25">
      <c r="A217" s="176"/>
      <c r="B217" s="172" t="s">
        <v>229</v>
      </c>
      <c r="C217" s="172" t="s">
        <v>91</v>
      </c>
      <c r="D217" s="168" t="s">
        <v>154</v>
      </c>
      <c r="E217" s="117">
        <v>48300</v>
      </c>
      <c r="F217" s="117">
        <v>0</v>
      </c>
      <c r="G217" s="117">
        <f t="shared" ref="G217" si="147">E217+F217</f>
        <v>48300</v>
      </c>
      <c r="H217" s="199"/>
      <c r="I217" s="50"/>
      <c r="K217" s="50"/>
    </row>
    <row r="218" spans="1:11" s="143" customFormat="1" x14ac:dyDescent="0.25">
      <c r="A218" s="176"/>
      <c r="B218" s="169"/>
      <c r="C218" s="169">
        <v>922</v>
      </c>
      <c r="D218" s="170" t="s">
        <v>341</v>
      </c>
      <c r="E218" s="171">
        <f>E219</f>
        <v>0</v>
      </c>
      <c r="F218" s="171">
        <f t="shared" ref="F218:G218" si="148">F219</f>
        <v>8296.7000000000007</v>
      </c>
      <c r="G218" s="171">
        <f t="shared" si="148"/>
        <v>8296.7000000000007</v>
      </c>
      <c r="H218" s="180"/>
      <c r="I218" s="50"/>
      <c r="K218" s="50"/>
    </row>
    <row r="219" spans="1:11" s="143" customFormat="1" x14ac:dyDescent="0.25">
      <c r="A219" s="176"/>
      <c r="B219" s="169" t="s">
        <v>346</v>
      </c>
      <c r="C219" s="172">
        <v>92221</v>
      </c>
      <c r="D219" s="168" t="s">
        <v>340</v>
      </c>
      <c r="E219" s="117">
        <v>0</v>
      </c>
      <c r="F219" s="117">
        <v>8296.7000000000007</v>
      </c>
      <c r="G219" s="117">
        <f t="shared" ref="G219" si="149">E219+F219</f>
        <v>8296.7000000000007</v>
      </c>
      <c r="H219" s="199"/>
      <c r="I219" s="50"/>
      <c r="K219" s="50"/>
    </row>
    <row r="220" spans="1:11" s="143" customFormat="1" x14ac:dyDescent="0.25">
      <c r="A220" s="176"/>
      <c r="B220" s="184" t="s">
        <v>84</v>
      </c>
      <c r="C220" s="184" t="s">
        <v>152</v>
      </c>
      <c r="D220" s="185" t="s">
        <v>299</v>
      </c>
      <c r="E220" s="186">
        <f t="shared" ref="E220:G225" si="150">E221</f>
        <v>0</v>
      </c>
      <c r="F220" s="186">
        <f t="shared" si="150"/>
        <v>35500</v>
      </c>
      <c r="G220" s="186">
        <f t="shared" si="150"/>
        <v>35500</v>
      </c>
      <c r="H220" s="180"/>
      <c r="I220" s="50"/>
      <c r="K220" s="50"/>
    </row>
    <row r="221" spans="1:11" s="143" customFormat="1" x14ac:dyDescent="0.25">
      <c r="A221" s="176"/>
      <c r="B221" s="187" t="s">
        <v>6</v>
      </c>
      <c r="C221" s="187" t="s">
        <v>22</v>
      </c>
      <c r="D221" s="188" t="s">
        <v>23</v>
      </c>
      <c r="E221" s="189">
        <f t="shared" si="150"/>
        <v>0</v>
      </c>
      <c r="F221" s="189">
        <f t="shared" si="150"/>
        <v>35500</v>
      </c>
      <c r="G221" s="189">
        <f t="shared" si="150"/>
        <v>35500</v>
      </c>
      <c r="H221" s="180"/>
      <c r="I221" s="50"/>
      <c r="K221" s="50"/>
    </row>
    <row r="222" spans="1:11" s="143" customFormat="1" x14ac:dyDescent="0.25">
      <c r="A222" s="176"/>
      <c r="B222" s="190" t="s">
        <v>6</v>
      </c>
      <c r="C222" s="190" t="s">
        <v>24</v>
      </c>
      <c r="D222" s="191" t="s">
        <v>25</v>
      </c>
      <c r="E222" s="192">
        <f t="shared" si="150"/>
        <v>0</v>
      </c>
      <c r="F222" s="192">
        <f t="shared" si="150"/>
        <v>35500</v>
      </c>
      <c r="G222" s="192">
        <f t="shared" si="150"/>
        <v>35500</v>
      </c>
      <c r="H222" s="180"/>
      <c r="I222" s="50"/>
      <c r="K222" s="50"/>
    </row>
    <row r="223" spans="1:11" s="143" customFormat="1" x14ac:dyDescent="0.25">
      <c r="A223" s="176"/>
      <c r="B223" s="193" t="s">
        <v>6</v>
      </c>
      <c r="C223" s="193" t="s">
        <v>26</v>
      </c>
      <c r="D223" s="194" t="s">
        <v>27</v>
      </c>
      <c r="E223" s="200">
        <f t="shared" si="150"/>
        <v>0</v>
      </c>
      <c r="F223" s="200">
        <f t="shared" si="150"/>
        <v>35500</v>
      </c>
      <c r="G223" s="200">
        <f t="shared" si="150"/>
        <v>35500</v>
      </c>
      <c r="H223" s="180"/>
      <c r="I223" s="50"/>
      <c r="K223" s="50"/>
    </row>
    <row r="224" spans="1:11" s="143" customFormat="1" x14ac:dyDescent="0.25">
      <c r="A224" s="176"/>
      <c r="B224" s="196" t="s">
        <v>11</v>
      </c>
      <c r="C224" s="196" t="s">
        <v>57</v>
      </c>
      <c r="D224" s="197" t="s">
        <v>58</v>
      </c>
      <c r="E224" s="198">
        <f t="shared" si="150"/>
        <v>0</v>
      </c>
      <c r="F224" s="198">
        <f t="shared" si="150"/>
        <v>35500</v>
      </c>
      <c r="G224" s="198">
        <f t="shared" si="150"/>
        <v>35500</v>
      </c>
      <c r="H224" s="180"/>
      <c r="I224" s="50"/>
      <c r="K224" s="50"/>
    </row>
    <row r="225" spans="1:11" s="143" customFormat="1" x14ac:dyDescent="0.25">
      <c r="A225" s="176"/>
      <c r="B225" s="169" t="s">
        <v>0</v>
      </c>
      <c r="C225" s="169" t="s">
        <v>91</v>
      </c>
      <c r="D225" s="170" t="s">
        <v>92</v>
      </c>
      <c r="E225" s="171">
        <f t="shared" si="150"/>
        <v>0</v>
      </c>
      <c r="F225" s="171">
        <f t="shared" si="150"/>
        <v>35500</v>
      </c>
      <c r="G225" s="171">
        <f t="shared" si="150"/>
        <v>35500</v>
      </c>
      <c r="H225" s="180"/>
      <c r="I225" s="50"/>
      <c r="K225" s="50"/>
    </row>
    <row r="226" spans="1:11" s="143" customFormat="1" x14ac:dyDescent="0.25">
      <c r="A226" s="176"/>
      <c r="B226" s="172" t="s">
        <v>376</v>
      </c>
      <c r="C226" s="172" t="s">
        <v>91</v>
      </c>
      <c r="D226" s="168" t="s">
        <v>154</v>
      </c>
      <c r="E226" s="117">
        <v>0</v>
      </c>
      <c r="F226" s="117">
        <v>35500</v>
      </c>
      <c r="G226" s="117">
        <f t="shared" ref="G226" si="151">E226+F226</f>
        <v>35500</v>
      </c>
      <c r="H226" s="199"/>
      <c r="I226" s="50"/>
      <c r="K226" s="50"/>
    </row>
    <row r="227" spans="1:11" s="143" customFormat="1" x14ac:dyDescent="0.25">
      <c r="A227" s="176"/>
      <c r="B227" s="184" t="s">
        <v>109</v>
      </c>
      <c r="C227" s="184" t="s">
        <v>155</v>
      </c>
      <c r="D227" s="185" t="s">
        <v>377</v>
      </c>
      <c r="E227" s="186">
        <f>E228</f>
        <v>2982</v>
      </c>
      <c r="F227" s="186">
        <f t="shared" ref="F227:G227" si="152">F228</f>
        <v>66.300000000000068</v>
      </c>
      <c r="G227" s="186">
        <f t="shared" si="152"/>
        <v>3048.3</v>
      </c>
      <c r="H227" s="180"/>
      <c r="I227" s="50"/>
      <c r="K227" s="50"/>
    </row>
    <row r="228" spans="1:11" s="143" customFormat="1" x14ac:dyDescent="0.25">
      <c r="A228" s="176"/>
      <c r="B228" s="187" t="s">
        <v>6</v>
      </c>
      <c r="C228" s="187" t="s">
        <v>22</v>
      </c>
      <c r="D228" s="188" t="s">
        <v>23</v>
      </c>
      <c r="E228" s="189">
        <f>E229+E235+E242</f>
        <v>2982</v>
      </c>
      <c r="F228" s="189">
        <f t="shared" ref="F228:G228" si="153">F229+F235+F242</f>
        <v>66.300000000000068</v>
      </c>
      <c r="G228" s="189">
        <f t="shared" si="153"/>
        <v>3048.3</v>
      </c>
      <c r="H228" s="180"/>
      <c r="I228" s="50"/>
      <c r="K228" s="50"/>
    </row>
    <row r="229" spans="1:11" s="143" customFormat="1" x14ac:dyDescent="0.25">
      <c r="A229" s="176"/>
      <c r="B229" s="190" t="s">
        <v>6</v>
      </c>
      <c r="C229" s="190" t="s">
        <v>24</v>
      </c>
      <c r="D229" s="191" t="s">
        <v>25</v>
      </c>
      <c r="E229" s="192">
        <f>E230</f>
        <v>295</v>
      </c>
      <c r="F229" s="192">
        <f t="shared" ref="F229:G231" si="154">F230</f>
        <v>-22.78</v>
      </c>
      <c r="G229" s="192">
        <f t="shared" si="154"/>
        <v>272.22000000000003</v>
      </c>
      <c r="H229" s="180"/>
      <c r="I229" s="50"/>
      <c r="K229" s="50"/>
    </row>
    <row r="230" spans="1:11" s="143" customFormat="1" x14ac:dyDescent="0.25">
      <c r="A230" s="176"/>
      <c r="B230" s="193" t="s">
        <v>6</v>
      </c>
      <c r="C230" s="193" t="s">
        <v>157</v>
      </c>
      <c r="D230" s="194" t="s">
        <v>158</v>
      </c>
      <c r="E230" s="200">
        <f>E231</f>
        <v>295</v>
      </c>
      <c r="F230" s="200">
        <f t="shared" si="154"/>
        <v>-22.78</v>
      </c>
      <c r="G230" s="200">
        <f t="shared" si="154"/>
        <v>272.22000000000003</v>
      </c>
      <c r="H230" s="180"/>
      <c r="I230" s="50"/>
      <c r="K230" s="50"/>
    </row>
    <row r="231" spans="1:11" s="143" customFormat="1" x14ac:dyDescent="0.25">
      <c r="A231" s="176"/>
      <c r="B231" s="196" t="s">
        <v>11</v>
      </c>
      <c r="C231" s="196" t="s">
        <v>57</v>
      </c>
      <c r="D231" s="197" t="s">
        <v>58</v>
      </c>
      <c r="E231" s="198">
        <f>E232</f>
        <v>295</v>
      </c>
      <c r="F231" s="198">
        <f t="shared" si="154"/>
        <v>-22.78</v>
      </c>
      <c r="G231" s="198">
        <f t="shared" si="154"/>
        <v>272.22000000000003</v>
      </c>
      <c r="H231" s="180"/>
      <c r="I231" s="50"/>
      <c r="K231" s="50"/>
    </row>
    <row r="232" spans="1:11" s="143" customFormat="1" x14ac:dyDescent="0.25">
      <c r="A232" s="176"/>
      <c r="B232" s="169" t="s">
        <v>0</v>
      </c>
      <c r="C232" s="169" t="s">
        <v>91</v>
      </c>
      <c r="D232" s="170" t="s">
        <v>92</v>
      </c>
      <c r="E232" s="171">
        <f>SUM(E233:E234)</f>
        <v>295</v>
      </c>
      <c r="F232" s="171">
        <f t="shared" ref="F232:G232" si="155">SUM(F233:F234)</f>
        <v>-22.78</v>
      </c>
      <c r="G232" s="171">
        <f t="shared" si="155"/>
        <v>272.22000000000003</v>
      </c>
      <c r="H232" s="180"/>
      <c r="I232" s="50"/>
      <c r="K232" s="50"/>
    </row>
    <row r="233" spans="1:11" s="143" customFormat="1" x14ac:dyDescent="0.25">
      <c r="A233" s="176"/>
      <c r="B233" s="172" t="s">
        <v>230</v>
      </c>
      <c r="C233" s="172" t="s">
        <v>91</v>
      </c>
      <c r="D233" s="168" t="s">
        <v>231</v>
      </c>
      <c r="E233" s="117">
        <v>83</v>
      </c>
      <c r="F233" s="117">
        <v>149.22</v>
      </c>
      <c r="G233" s="117">
        <f t="shared" ref="G233:G234" si="156">E233+F233</f>
        <v>232.22</v>
      </c>
      <c r="H233" s="199"/>
      <c r="I233" s="50"/>
      <c r="K233" s="50"/>
    </row>
    <row r="234" spans="1:11" s="143" customFormat="1" x14ac:dyDescent="0.25">
      <c r="A234" s="176"/>
      <c r="B234" s="172" t="s">
        <v>232</v>
      </c>
      <c r="C234" s="172" t="s">
        <v>91</v>
      </c>
      <c r="D234" s="168" t="s">
        <v>233</v>
      </c>
      <c r="E234" s="117">
        <v>212</v>
      </c>
      <c r="F234" s="117">
        <v>-172</v>
      </c>
      <c r="G234" s="117">
        <f t="shared" si="156"/>
        <v>40</v>
      </c>
      <c r="H234" s="199"/>
      <c r="I234" s="50"/>
      <c r="K234" s="50"/>
    </row>
    <row r="235" spans="1:11" s="143" customFormat="1" x14ac:dyDescent="0.25">
      <c r="A235" s="176"/>
      <c r="B235" s="190" t="s">
        <v>6</v>
      </c>
      <c r="C235" s="190" t="s">
        <v>34</v>
      </c>
      <c r="D235" s="191" t="s">
        <v>35</v>
      </c>
      <c r="E235" s="192">
        <f>E236</f>
        <v>2687</v>
      </c>
      <c r="F235" s="192">
        <f t="shared" ref="F235:G236" si="157">F236</f>
        <v>-269</v>
      </c>
      <c r="G235" s="192">
        <f t="shared" si="157"/>
        <v>2418</v>
      </c>
      <c r="H235" s="180"/>
      <c r="I235" s="50"/>
      <c r="K235" s="50"/>
    </row>
    <row r="236" spans="1:11" s="143" customFormat="1" x14ac:dyDescent="0.25">
      <c r="A236" s="176"/>
      <c r="B236" s="196" t="s">
        <v>11</v>
      </c>
      <c r="C236" s="196" t="s">
        <v>57</v>
      </c>
      <c r="D236" s="197" t="s">
        <v>58</v>
      </c>
      <c r="E236" s="198">
        <f>E237</f>
        <v>2687</v>
      </c>
      <c r="F236" s="198">
        <f t="shared" si="157"/>
        <v>-269</v>
      </c>
      <c r="G236" s="198">
        <f t="shared" si="157"/>
        <v>2418</v>
      </c>
      <c r="H236" s="180"/>
      <c r="I236" s="50"/>
      <c r="K236" s="50"/>
    </row>
    <row r="237" spans="1:11" s="143" customFormat="1" x14ac:dyDescent="0.25">
      <c r="A237" s="176"/>
      <c r="B237" s="169" t="s">
        <v>0</v>
      </c>
      <c r="C237" s="169" t="s">
        <v>91</v>
      </c>
      <c r="D237" s="170" t="s">
        <v>92</v>
      </c>
      <c r="E237" s="171">
        <f>SUM(E238:E241)</f>
        <v>2687</v>
      </c>
      <c r="F237" s="171">
        <f t="shared" ref="F237:G237" si="158">SUM(F238:F241)</f>
        <v>-269</v>
      </c>
      <c r="G237" s="171">
        <f t="shared" si="158"/>
        <v>2418</v>
      </c>
      <c r="H237" s="180"/>
      <c r="I237" s="50"/>
      <c r="K237" s="50"/>
    </row>
    <row r="238" spans="1:11" s="143" customFormat="1" x14ac:dyDescent="0.25">
      <c r="A238" s="176"/>
      <c r="B238" s="172" t="s">
        <v>234</v>
      </c>
      <c r="C238" s="172" t="s">
        <v>91</v>
      </c>
      <c r="D238" s="168" t="s">
        <v>233</v>
      </c>
      <c r="E238" s="117">
        <v>1464</v>
      </c>
      <c r="F238" s="117">
        <v>0</v>
      </c>
      <c r="G238" s="117">
        <f t="shared" ref="G238:G241" si="159">E238+F238</f>
        <v>1464</v>
      </c>
      <c r="H238" s="199"/>
    </row>
    <row r="239" spans="1:11" s="143" customFormat="1" x14ac:dyDescent="0.25">
      <c r="A239" s="176"/>
      <c r="B239" s="172" t="s">
        <v>235</v>
      </c>
      <c r="C239" s="172" t="s">
        <v>91</v>
      </c>
      <c r="D239" s="168" t="s">
        <v>231</v>
      </c>
      <c r="E239" s="117">
        <v>954</v>
      </c>
      <c r="F239" s="117">
        <v>0</v>
      </c>
      <c r="G239" s="117">
        <f t="shared" si="159"/>
        <v>954</v>
      </c>
      <c r="H239" s="199"/>
    </row>
    <row r="240" spans="1:11" s="143" customFormat="1" x14ac:dyDescent="0.25">
      <c r="A240" s="176"/>
      <c r="B240" s="172" t="s">
        <v>236</v>
      </c>
      <c r="C240" s="172" t="s">
        <v>91</v>
      </c>
      <c r="D240" s="168" t="s">
        <v>237</v>
      </c>
      <c r="E240" s="117">
        <v>106</v>
      </c>
      <c r="F240" s="117">
        <v>-106</v>
      </c>
      <c r="G240" s="117">
        <f t="shared" si="159"/>
        <v>0</v>
      </c>
      <c r="H240" s="199"/>
    </row>
    <row r="241" spans="1:8" s="143" customFormat="1" x14ac:dyDescent="0.25">
      <c r="A241" s="176"/>
      <c r="B241" s="172" t="s">
        <v>238</v>
      </c>
      <c r="C241" s="172" t="s">
        <v>91</v>
      </c>
      <c r="D241" s="168" t="s">
        <v>239</v>
      </c>
      <c r="E241" s="117">
        <v>163</v>
      </c>
      <c r="F241" s="117">
        <v>-163</v>
      </c>
      <c r="G241" s="117">
        <f t="shared" si="159"/>
        <v>0</v>
      </c>
      <c r="H241" s="199"/>
    </row>
    <row r="242" spans="1:8" s="143" customFormat="1" ht="22.5" x14ac:dyDescent="0.25">
      <c r="A242" s="176"/>
      <c r="B242" s="190" t="s">
        <v>6</v>
      </c>
      <c r="C242" s="204">
        <v>37411</v>
      </c>
      <c r="D242" s="191" t="s">
        <v>391</v>
      </c>
      <c r="E242" s="192">
        <f>E243</f>
        <v>0</v>
      </c>
      <c r="F242" s="192">
        <f t="shared" ref="F242:G242" si="160">F243</f>
        <v>358.08000000000004</v>
      </c>
      <c r="G242" s="192">
        <f t="shared" si="160"/>
        <v>358.08000000000004</v>
      </c>
      <c r="H242" s="199"/>
    </row>
    <row r="243" spans="1:8" s="143" customFormat="1" x14ac:dyDescent="0.25">
      <c r="A243" s="176"/>
      <c r="B243" s="196" t="s">
        <v>11</v>
      </c>
      <c r="C243" s="196" t="s">
        <v>57</v>
      </c>
      <c r="D243" s="197" t="s">
        <v>58</v>
      </c>
      <c r="E243" s="198">
        <f>E244+E245</f>
        <v>0</v>
      </c>
      <c r="F243" s="198">
        <f t="shared" ref="F243:G243" si="161">F244+F245</f>
        <v>358.08000000000004</v>
      </c>
      <c r="G243" s="198">
        <f t="shared" si="161"/>
        <v>358.08000000000004</v>
      </c>
      <c r="H243" s="199"/>
    </row>
    <row r="244" spans="1:8" s="143" customFormat="1" x14ac:dyDescent="0.25">
      <c r="A244" s="176"/>
      <c r="B244" s="172" t="s">
        <v>394</v>
      </c>
      <c r="C244" s="172">
        <v>322</v>
      </c>
      <c r="D244" s="168" t="s">
        <v>392</v>
      </c>
      <c r="E244" s="117">
        <v>0</v>
      </c>
      <c r="F244" s="117">
        <v>140.08000000000001</v>
      </c>
      <c r="G244" s="117">
        <f t="shared" ref="G244:G245" si="162">E244+F244</f>
        <v>140.08000000000001</v>
      </c>
      <c r="H244" s="199"/>
    </row>
    <row r="245" spans="1:8" s="143" customFormat="1" x14ac:dyDescent="0.25">
      <c r="A245" s="176"/>
      <c r="B245" s="172" t="s">
        <v>393</v>
      </c>
      <c r="C245" s="172">
        <v>322</v>
      </c>
      <c r="D245" s="168" t="s">
        <v>395</v>
      </c>
      <c r="E245" s="117">
        <v>0</v>
      </c>
      <c r="F245" s="117">
        <v>218</v>
      </c>
      <c r="G245" s="117">
        <f t="shared" si="162"/>
        <v>218</v>
      </c>
      <c r="H245" s="199"/>
    </row>
    <row r="246" spans="1:8" s="143" customFormat="1" x14ac:dyDescent="0.25">
      <c r="A246" s="176"/>
      <c r="B246" s="184" t="s">
        <v>109</v>
      </c>
      <c r="C246" s="184" t="s">
        <v>121</v>
      </c>
      <c r="D246" s="185" t="s">
        <v>122</v>
      </c>
      <c r="E246" s="186">
        <f>E247+E259+E273</f>
        <v>14600</v>
      </c>
      <c r="F246" s="186">
        <f t="shared" ref="F246:G246" si="163">F247+F259+F273</f>
        <v>1965</v>
      </c>
      <c r="G246" s="186">
        <f t="shared" si="163"/>
        <v>16565</v>
      </c>
      <c r="H246" s="180"/>
    </row>
    <row r="247" spans="1:8" s="143" customFormat="1" x14ac:dyDescent="0.25">
      <c r="A247" s="176"/>
      <c r="B247" s="187" t="s">
        <v>6</v>
      </c>
      <c r="C247" s="187" t="s">
        <v>85</v>
      </c>
      <c r="D247" s="188" t="s">
        <v>86</v>
      </c>
      <c r="E247" s="189">
        <f>E248</f>
        <v>6260</v>
      </c>
      <c r="F247" s="189">
        <f t="shared" ref="F247:G248" si="164">F248</f>
        <v>935</v>
      </c>
      <c r="G247" s="189">
        <f t="shared" si="164"/>
        <v>7195</v>
      </c>
      <c r="H247" s="180"/>
    </row>
    <row r="248" spans="1:8" s="143" customFormat="1" x14ac:dyDescent="0.25">
      <c r="A248" s="176"/>
      <c r="B248" s="190" t="s">
        <v>6</v>
      </c>
      <c r="C248" s="190" t="s">
        <v>87</v>
      </c>
      <c r="D248" s="191" t="s">
        <v>88</v>
      </c>
      <c r="E248" s="192">
        <f>E249</f>
        <v>6260</v>
      </c>
      <c r="F248" s="192">
        <f t="shared" si="164"/>
        <v>935</v>
      </c>
      <c r="G248" s="192">
        <f t="shared" si="164"/>
        <v>7195</v>
      </c>
      <c r="H248" s="180"/>
    </row>
    <row r="249" spans="1:8" s="143" customFormat="1" x14ac:dyDescent="0.25">
      <c r="A249" s="176"/>
      <c r="B249" s="196" t="s">
        <v>11</v>
      </c>
      <c r="C249" s="196" t="s">
        <v>57</v>
      </c>
      <c r="D249" s="197" t="s">
        <v>58</v>
      </c>
      <c r="E249" s="198">
        <f>E250+E254+E257</f>
        <v>6260</v>
      </c>
      <c r="F249" s="198">
        <f t="shared" ref="F249:G249" si="165">F250+F254+F257</f>
        <v>935</v>
      </c>
      <c r="G249" s="198">
        <f t="shared" si="165"/>
        <v>7195</v>
      </c>
      <c r="H249" s="180"/>
    </row>
    <row r="250" spans="1:8" s="143" customFormat="1" x14ac:dyDescent="0.25">
      <c r="A250" s="176"/>
      <c r="B250" s="169" t="s">
        <v>0</v>
      </c>
      <c r="C250" s="169" t="s">
        <v>97</v>
      </c>
      <c r="D250" s="170" t="s">
        <v>98</v>
      </c>
      <c r="E250" s="171">
        <f>E251+E252+E253</f>
        <v>5300</v>
      </c>
      <c r="F250" s="171">
        <f t="shared" ref="F250:G250" si="166">F251+F252+F253</f>
        <v>860</v>
      </c>
      <c r="G250" s="171">
        <f t="shared" si="166"/>
        <v>6160</v>
      </c>
      <c r="H250" s="180"/>
    </row>
    <row r="251" spans="1:8" s="143" customFormat="1" x14ac:dyDescent="0.25">
      <c r="A251" s="176"/>
      <c r="B251" s="172" t="s">
        <v>240</v>
      </c>
      <c r="C251" s="172" t="s">
        <v>97</v>
      </c>
      <c r="D251" s="168" t="s">
        <v>159</v>
      </c>
      <c r="E251" s="117">
        <v>2500</v>
      </c>
      <c r="F251" s="117">
        <v>410</v>
      </c>
      <c r="G251" s="117">
        <f t="shared" ref="G251:G253" si="167">E251+F251</f>
        <v>2910</v>
      </c>
      <c r="H251" s="199"/>
    </row>
    <row r="252" spans="1:8" s="143" customFormat="1" x14ac:dyDescent="0.25">
      <c r="A252" s="176"/>
      <c r="B252" s="172" t="s">
        <v>241</v>
      </c>
      <c r="C252" s="172" t="s">
        <v>97</v>
      </c>
      <c r="D252" s="168" t="s">
        <v>123</v>
      </c>
      <c r="E252" s="117">
        <v>2800</v>
      </c>
      <c r="F252" s="117">
        <v>450</v>
      </c>
      <c r="G252" s="117">
        <f t="shared" si="167"/>
        <v>3250</v>
      </c>
      <c r="H252" s="199"/>
    </row>
    <row r="253" spans="1:8" s="143" customFormat="1" x14ac:dyDescent="0.25">
      <c r="A253" s="176"/>
      <c r="B253" s="172" t="s">
        <v>388</v>
      </c>
      <c r="C253" s="172">
        <v>312</v>
      </c>
      <c r="D253" s="168" t="s">
        <v>371</v>
      </c>
      <c r="E253" s="117">
        <v>0</v>
      </c>
      <c r="F253" s="117">
        <v>0</v>
      </c>
      <c r="G253" s="117">
        <f t="shared" si="167"/>
        <v>0</v>
      </c>
      <c r="H253" s="199"/>
    </row>
    <row r="254" spans="1:8" s="143" customFormat="1" x14ac:dyDescent="0.25">
      <c r="A254" s="176"/>
      <c r="B254" s="169" t="s">
        <v>0</v>
      </c>
      <c r="C254" s="169" t="s">
        <v>99</v>
      </c>
      <c r="D254" s="170" t="s">
        <v>100</v>
      </c>
      <c r="E254" s="171">
        <f>E255+E256</f>
        <v>960</v>
      </c>
      <c r="F254" s="171">
        <f t="shared" ref="F254:G254" si="168">F255+F256</f>
        <v>75</v>
      </c>
      <c r="G254" s="171">
        <f t="shared" si="168"/>
        <v>1035</v>
      </c>
      <c r="H254" s="180"/>
    </row>
    <row r="255" spans="1:8" s="143" customFormat="1" x14ac:dyDescent="0.25">
      <c r="A255" s="176"/>
      <c r="B255" s="172" t="s">
        <v>242</v>
      </c>
      <c r="C255" s="172" t="s">
        <v>99</v>
      </c>
      <c r="D255" s="168" t="s">
        <v>161</v>
      </c>
      <c r="E255" s="117">
        <v>500</v>
      </c>
      <c r="F255" s="117">
        <v>0</v>
      </c>
      <c r="G255" s="117">
        <f t="shared" ref="G255:G258" si="169">E255+F255</f>
        <v>500</v>
      </c>
      <c r="H255" s="199"/>
    </row>
    <row r="256" spans="1:8" s="143" customFormat="1" x14ac:dyDescent="0.25">
      <c r="A256" s="176"/>
      <c r="B256" s="172" t="s">
        <v>243</v>
      </c>
      <c r="C256" s="172" t="s">
        <v>99</v>
      </c>
      <c r="D256" s="168" t="s">
        <v>160</v>
      </c>
      <c r="E256" s="117">
        <v>460</v>
      </c>
      <c r="F256" s="117">
        <v>75</v>
      </c>
      <c r="G256" s="117">
        <f t="shared" si="169"/>
        <v>535</v>
      </c>
      <c r="H256" s="199"/>
    </row>
    <row r="257" spans="1:11" s="143" customFormat="1" x14ac:dyDescent="0.25">
      <c r="A257" s="176"/>
      <c r="B257" s="169"/>
      <c r="C257" s="169">
        <v>922</v>
      </c>
      <c r="D257" s="170" t="s">
        <v>341</v>
      </c>
      <c r="E257" s="171">
        <f>E258</f>
        <v>0</v>
      </c>
      <c r="F257" s="171">
        <f t="shared" ref="F257:G257" si="170">F258</f>
        <v>0</v>
      </c>
      <c r="G257" s="171">
        <f t="shared" si="170"/>
        <v>0</v>
      </c>
      <c r="H257" s="180"/>
    </row>
    <row r="258" spans="1:11" s="143" customFormat="1" x14ac:dyDescent="0.25">
      <c r="A258" s="176"/>
      <c r="B258" s="169" t="s">
        <v>339</v>
      </c>
      <c r="C258" s="169">
        <v>92221</v>
      </c>
      <c r="D258" s="168" t="s">
        <v>340</v>
      </c>
      <c r="E258" s="117">
        <v>0</v>
      </c>
      <c r="F258" s="117">
        <v>0</v>
      </c>
      <c r="G258" s="203">
        <f t="shared" si="169"/>
        <v>0</v>
      </c>
      <c r="H258" s="199"/>
    </row>
    <row r="259" spans="1:11" s="143" customFormat="1" x14ac:dyDescent="0.25">
      <c r="A259" s="176"/>
      <c r="B259" s="187" t="s">
        <v>6</v>
      </c>
      <c r="C259" s="187" t="s">
        <v>22</v>
      </c>
      <c r="D259" s="188" t="s">
        <v>23</v>
      </c>
      <c r="E259" s="189">
        <f>E260</f>
        <v>8340</v>
      </c>
      <c r="F259" s="189">
        <f t="shared" ref="F259:G260" si="171">F260</f>
        <v>-5370</v>
      </c>
      <c r="G259" s="189">
        <f t="shared" si="171"/>
        <v>2970</v>
      </c>
      <c r="H259" s="180"/>
    </row>
    <row r="260" spans="1:11" s="143" customFormat="1" x14ac:dyDescent="0.25">
      <c r="A260" s="176"/>
      <c r="B260" s="190" t="s">
        <v>6</v>
      </c>
      <c r="C260" s="190" t="s">
        <v>34</v>
      </c>
      <c r="D260" s="191" t="s">
        <v>35</v>
      </c>
      <c r="E260" s="192">
        <f>E261</f>
        <v>8340</v>
      </c>
      <c r="F260" s="192">
        <f t="shared" si="171"/>
        <v>-5370</v>
      </c>
      <c r="G260" s="192">
        <f t="shared" si="171"/>
        <v>2970</v>
      </c>
      <c r="H260" s="180"/>
    </row>
    <row r="261" spans="1:11" s="143" customFormat="1" x14ac:dyDescent="0.25">
      <c r="A261" s="176"/>
      <c r="B261" s="196" t="s">
        <v>11</v>
      </c>
      <c r="C261" s="196" t="s">
        <v>57</v>
      </c>
      <c r="D261" s="197" t="s">
        <v>58</v>
      </c>
      <c r="E261" s="198">
        <f>E262+E264+E267+E269+E271</f>
        <v>8340</v>
      </c>
      <c r="F261" s="198">
        <f t="shared" ref="F261:G261" si="172">F262+F264+F267+F269+F271</f>
        <v>-5370</v>
      </c>
      <c r="G261" s="198">
        <f t="shared" si="172"/>
        <v>2970</v>
      </c>
      <c r="H261" s="180"/>
      <c r="I261" s="50"/>
      <c r="K261" s="50"/>
    </row>
    <row r="262" spans="1:11" s="143" customFormat="1" x14ac:dyDescent="0.25">
      <c r="A262" s="176"/>
      <c r="B262" s="169" t="s">
        <v>0</v>
      </c>
      <c r="C262" s="169" t="s">
        <v>97</v>
      </c>
      <c r="D262" s="170" t="s">
        <v>98</v>
      </c>
      <c r="E262" s="171">
        <f>E263</f>
        <v>5100</v>
      </c>
      <c r="F262" s="171">
        <f t="shared" ref="F262:G262" si="173">F263</f>
        <v>-2130</v>
      </c>
      <c r="G262" s="171">
        <f t="shared" si="173"/>
        <v>2970</v>
      </c>
      <c r="H262" s="180"/>
      <c r="I262" s="50"/>
      <c r="K262" s="50"/>
    </row>
    <row r="263" spans="1:11" s="143" customFormat="1" x14ac:dyDescent="0.25">
      <c r="A263" s="176"/>
      <c r="B263" s="172" t="s">
        <v>244</v>
      </c>
      <c r="C263" s="172" t="s">
        <v>97</v>
      </c>
      <c r="D263" s="168" t="s">
        <v>123</v>
      </c>
      <c r="E263" s="117">
        <v>5100</v>
      </c>
      <c r="F263" s="117">
        <v>-2130</v>
      </c>
      <c r="G263" s="117">
        <f t="shared" ref="G263" si="174">E263+F263</f>
        <v>2970</v>
      </c>
      <c r="H263" s="199"/>
      <c r="I263" s="50"/>
      <c r="K263" s="50"/>
    </row>
    <row r="264" spans="1:11" s="143" customFormat="1" x14ac:dyDescent="0.25">
      <c r="A264" s="176"/>
      <c r="B264" s="169" t="s">
        <v>0</v>
      </c>
      <c r="C264" s="169" t="s">
        <v>101</v>
      </c>
      <c r="D264" s="170" t="s">
        <v>102</v>
      </c>
      <c r="E264" s="171">
        <f>E265+E266</f>
        <v>1300</v>
      </c>
      <c r="F264" s="171">
        <f t="shared" ref="F264:G264" si="175">F265+F266</f>
        <v>-1300</v>
      </c>
      <c r="G264" s="171">
        <f t="shared" si="175"/>
        <v>0</v>
      </c>
      <c r="H264" s="180"/>
      <c r="I264" s="50"/>
      <c r="K264" s="50"/>
    </row>
    <row r="265" spans="1:11" s="143" customFormat="1" x14ac:dyDescent="0.25">
      <c r="A265" s="176"/>
      <c r="B265" s="172" t="s">
        <v>245</v>
      </c>
      <c r="C265" s="172" t="s">
        <v>101</v>
      </c>
      <c r="D265" s="168" t="s">
        <v>370</v>
      </c>
      <c r="E265" s="117">
        <v>1200</v>
      </c>
      <c r="F265" s="117">
        <v>-1200</v>
      </c>
      <c r="G265" s="117">
        <f t="shared" ref="G265:G266" si="176">E265+F265</f>
        <v>0</v>
      </c>
      <c r="H265" s="199"/>
      <c r="I265" s="50"/>
      <c r="K265" s="50"/>
    </row>
    <row r="266" spans="1:11" s="143" customFormat="1" x14ac:dyDescent="0.25">
      <c r="A266" s="176"/>
      <c r="B266" s="172" t="s">
        <v>246</v>
      </c>
      <c r="C266" s="172" t="s">
        <v>101</v>
      </c>
      <c r="D266" s="168" t="s">
        <v>102</v>
      </c>
      <c r="E266" s="117">
        <v>100</v>
      </c>
      <c r="F266" s="117">
        <v>-100</v>
      </c>
      <c r="G266" s="117">
        <f t="shared" si="176"/>
        <v>0</v>
      </c>
      <c r="H266" s="199"/>
      <c r="I266" s="50"/>
      <c r="K266" s="50"/>
    </row>
    <row r="267" spans="1:11" s="143" customFormat="1" x14ac:dyDescent="0.25">
      <c r="A267" s="176"/>
      <c r="B267" s="169" t="s">
        <v>0</v>
      </c>
      <c r="C267" s="169" t="s">
        <v>99</v>
      </c>
      <c r="D267" s="170" t="s">
        <v>100</v>
      </c>
      <c r="E267" s="171">
        <f>E268</f>
        <v>840</v>
      </c>
      <c r="F267" s="171">
        <f t="shared" ref="F267:G267" si="177">F268</f>
        <v>-840</v>
      </c>
      <c r="G267" s="171">
        <f t="shared" si="177"/>
        <v>0</v>
      </c>
      <c r="H267" s="180"/>
      <c r="I267" s="50"/>
      <c r="K267" s="50"/>
    </row>
    <row r="268" spans="1:11" s="143" customFormat="1" x14ac:dyDescent="0.25">
      <c r="A268" s="176"/>
      <c r="B268" s="172" t="s">
        <v>247</v>
      </c>
      <c r="C268" s="172" t="s">
        <v>99</v>
      </c>
      <c r="D268" s="168" t="s">
        <v>160</v>
      </c>
      <c r="E268" s="117">
        <v>840</v>
      </c>
      <c r="F268" s="117">
        <v>-840</v>
      </c>
      <c r="G268" s="117">
        <f t="shared" ref="G268" si="178">E268+F268</f>
        <v>0</v>
      </c>
      <c r="H268" s="199"/>
      <c r="I268" s="50"/>
      <c r="K268" s="50"/>
    </row>
    <row r="269" spans="1:11" s="143" customFormat="1" x14ac:dyDescent="0.25">
      <c r="A269" s="176"/>
      <c r="B269" s="169" t="s">
        <v>0</v>
      </c>
      <c r="C269" s="169" t="s">
        <v>103</v>
      </c>
      <c r="D269" s="170" t="s">
        <v>104</v>
      </c>
      <c r="E269" s="171">
        <f>E270</f>
        <v>1100</v>
      </c>
      <c r="F269" s="171">
        <f t="shared" ref="F269:G269" si="179">F270</f>
        <v>-1100</v>
      </c>
      <c r="G269" s="171">
        <f t="shared" si="179"/>
        <v>0</v>
      </c>
      <c r="H269" s="180"/>
      <c r="I269" s="50"/>
      <c r="K269" s="50"/>
    </row>
    <row r="270" spans="1:11" s="143" customFormat="1" x14ac:dyDescent="0.25">
      <c r="A270" s="176"/>
      <c r="B270" s="172" t="s">
        <v>248</v>
      </c>
      <c r="C270" s="172" t="s">
        <v>103</v>
      </c>
      <c r="D270" s="168" t="s">
        <v>162</v>
      </c>
      <c r="E270" s="117">
        <v>1100</v>
      </c>
      <c r="F270" s="117">
        <v>-1100</v>
      </c>
      <c r="G270" s="117">
        <f t="shared" ref="G270" si="180">E270+F270</f>
        <v>0</v>
      </c>
      <c r="H270" s="199"/>
      <c r="I270" s="50"/>
      <c r="K270" s="50"/>
    </row>
    <row r="271" spans="1:11" s="143" customFormat="1" x14ac:dyDescent="0.25">
      <c r="A271" s="176"/>
      <c r="B271" s="169"/>
      <c r="C271" s="169">
        <v>922</v>
      </c>
      <c r="D271" s="170" t="s">
        <v>341</v>
      </c>
      <c r="E271" s="171">
        <f>E272</f>
        <v>0</v>
      </c>
      <c r="F271" s="171">
        <f t="shared" ref="F271:G271" si="181">F272</f>
        <v>0</v>
      </c>
      <c r="G271" s="171">
        <f t="shared" si="181"/>
        <v>0</v>
      </c>
      <c r="H271" s="180"/>
      <c r="I271" s="50"/>
      <c r="K271" s="50"/>
    </row>
    <row r="272" spans="1:11" s="143" customFormat="1" x14ac:dyDescent="0.25">
      <c r="A272" s="176"/>
      <c r="B272" s="169" t="s">
        <v>343</v>
      </c>
      <c r="C272" s="169">
        <v>92221</v>
      </c>
      <c r="D272" s="168" t="s">
        <v>340</v>
      </c>
      <c r="E272" s="117">
        <v>0</v>
      </c>
      <c r="F272" s="117">
        <v>0</v>
      </c>
      <c r="G272" s="203">
        <f t="shared" ref="G272" si="182">E272+F272</f>
        <v>0</v>
      </c>
      <c r="H272" s="199"/>
      <c r="I272" s="50"/>
      <c r="K272" s="50"/>
    </row>
    <row r="273" spans="1:11" s="143" customFormat="1" ht="22.5" x14ac:dyDescent="0.25">
      <c r="A273" s="176"/>
      <c r="B273" s="190" t="s">
        <v>6</v>
      </c>
      <c r="C273" s="190" t="s">
        <v>396</v>
      </c>
      <c r="D273" s="191" t="s">
        <v>391</v>
      </c>
      <c r="E273" s="192">
        <f>E274</f>
        <v>0</v>
      </c>
      <c r="F273" s="192">
        <f t="shared" ref="F273:G273" si="183">F274</f>
        <v>6400</v>
      </c>
      <c r="G273" s="192">
        <f t="shared" si="183"/>
        <v>6400</v>
      </c>
      <c r="H273" s="199"/>
      <c r="I273" s="50"/>
      <c r="K273" s="50"/>
    </row>
    <row r="274" spans="1:11" s="143" customFormat="1" x14ac:dyDescent="0.25">
      <c r="A274" s="176"/>
      <c r="B274" s="196" t="s">
        <v>11</v>
      </c>
      <c r="C274" s="196" t="s">
        <v>57</v>
      </c>
      <c r="D274" s="197" t="s">
        <v>58</v>
      </c>
      <c r="E274" s="198">
        <f>E275+E277+E280+E282</f>
        <v>0</v>
      </c>
      <c r="F274" s="198">
        <f t="shared" ref="F274:G274" si="184">F275+F277+F280+F282</f>
        <v>6400</v>
      </c>
      <c r="G274" s="198">
        <f t="shared" si="184"/>
        <v>6400</v>
      </c>
      <c r="H274" s="199"/>
      <c r="I274" s="50"/>
      <c r="K274" s="50"/>
    </row>
    <row r="275" spans="1:11" s="143" customFormat="1" x14ac:dyDescent="0.25">
      <c r="A275" s="176"/>
      <c r="B275" s="169" t="s">
        <v>0</v>
      </c>
      <c r="C275" s="169" t="s">
        <v>97</v>
      </c>
      <c r="D275" s="170" t="s">
        <v>98</v>
      </c>
      <c r="E275" s="171">
        <f>E276</f>
        <v>0</v>
      </c>
      <c r="F275" s="171">
        <f t="shared" ref="F275:G275" si="185">F276</f>
        <v>2970</v>
      </c>
      <c r="G275" s="171">
        <f t="shared" si="185"/>
        <v>2970</v>
      </c>
      <c r="H275" s="199"/>
      <c r="I275" s="50"/>
      <c r="K275" s="50"/>
    </row>
    <row r="276" spans="1:11" s="143" customFormat="1" x14ac:dyDescent="0.25">
      <c r="A276" s="176"/>
      <c r="B276" s="172" t="s">
        <v>244</v>
      </c>
      <c r="C276" s="172" t="s">
        <v>97</v>
      </c>
      <c r="D276" s="168" t="s">
        <v>123</v>
      </c>
      <c r="E276" s="117">
        <v>0</v>
      </c>
      <c r="F276" s="117">
        <v>2970</v>
      </c>
      <c r="G276" s="117">
        <f t="shared" ref="G276" si="186">E276+F276</f>
        <v>2970</v>
      </c>
      <c r="H276" s="199"/>
      <c r="I276" s="50"/>
      <c r="K276" s="50"/>
    </row>
    <row r="277" spans="1:11" s="143" customFormat="1" x14ac:dyDescent="0.25">
      <c r="A277" s="176"/>
      <c r="B277" s="169" t="s">
        <v>0</v>
      </c>
      <c r="C277" s="169" t="s">
        <v>101</v>
      </c>
      <c r="D277" s="170" t="s">
        <v>102</v>
      </c>
      <c r="E277" s="171">
        <f>E278+E279</f>
        <v>0</v>
      </c>
      <c r="F277" s="171">
        <f t="shared" ref="F277:G277" si="187">F278+F279</f>
        <v>1700</v>
      </c>
      <c r="G277" s="171">
        <f t="shared" si="187"/>
        <v>1700</v>
      </c>
      <c r="H277" s="199"/>
      <c r="I277" s="50"/>
      <c r="K277" s="50"/>
    </row>
    <row r="278" spans="1:11" s="143" customFormat="1" x14ac:dyDescent="0.25">
      <c r="A278" s="176"/>
      <c r="B278" s="172" t="s">
        <v>245</v>
      </c>
      <c r="C278" s="172" t="s">
        <v>101</v>
      </c>
      <c r="D278" s="168" t="s">
        <v>370</v>
      </c>
      <c r="E278" s="117">
        <v>0</v>
      </c>
      <c r="F278" s="117">
        <v>1600</v>
      </c>
      <c r="G278" s="117">
        <f t="shared" ref="G278:G279" si="188">E278+F278</f>
        <v>1600</v>
      </c>
      <c r="H278" s="199"/>
      <c r="I278" s="50"/>
      <c r="K278" s="50"/>
    </row>
    <row r="279" spans="1:11" s="143" customFormat="1" x14ac:dyDescent="0.25">
      <c r="A279" s="176"/>
      <c r="B279" s="172" t="s">
        <v>246</v>
      </c>
      <c r="C279" s="172" t="s">
        <v>101</v>
      </c>
      <c r="D279" s="168" t="s">
        <v>102</v>
      </c>
      <c r="E279" s="117">
        <v>0</v>
      </c>
      <c r="F279" s="117">
        <v>100</v>
      </c>
      <c r="G279" s="117">
        <f t="shared" si="188"/>
        <v>100</v>
      </c>
      <c r="H279" s="199"/>
      <c r="I279" s="50"/>
      <c r="K279" s="50"/>
    </row>
    <row r="280" spans="1:11" s="143" customFormat="1" x14ac:dyDescent="0.25">
      <c r="A280" s="176"/>
      <c r="B280" s="169" t="s">
        <v>0</v>
      </c>
      <c r="C280" s="169" t="s">
        <v>99</v>
      </c>
      <c r="D280" s="170" t="s">
        <v>100</v>
      </c>
      <c r="E280" s="171">
        <f>E281</f>
        <v>0</v>
      </c>
      <c r="F280" s="171">
        <f t="shared" ref="F280:G280" si="189">F281</f>
        <v>980</v>
      </c>
      <c r="G280" s="171">
        <f t="shared" si="189"/>
        <v>980</v>
      </c>
      <c r="H280" s="199"/>
      <c r="I280" s="50"/>
      <c r="K280" s="50"/>
    </row>
    <row r="281" spans="1:11" s="143" customFormat="1" x14ac:dyDescent="0.25">
      <c r="A281" s="176"/>
      <c r="B281" s="172" t="s">
        <v>247</v>
      </c>
      <c r="C281" s="172" t="s">
        <v>99</v>
      </c>
      <c r="D281" s="168" t="s">
        <v>160</v>
      </c>
      <c r="E281" s="117">
        <v>0</v>
      </c>
      <c r="F281" s="117">
        <v>980</v>
      </c>
      <c r="G281" s="117">
        <f t="shared" ref="G281" si="190">E281+F281</f>
        <v>980</v>
      </c>
      <c r="H281" s="199"/>
      <c r="I281" s="50"/>
      <c r="K281" s="50"/>
    </row>
    <row r="282" spans="1:11" s="143" customFormat="1" x14ac:dyDescent="0.25">
      <c r="A282" s="176"/>
      <c r="B282" s="169" t="s">
        <v>0</v>
      </c>
      <c r="C282" s="169" t="s">
        <v>103</v>
      </c>
      <c r="D282" s="170" t="s">
        <v>104</v>
      </c>
      <c r="E282" s="171">
        <f>E283</f>
        <v>0</v>
      </c>
      <c r="F282" s="171">
        <f t="shared" ref="F282:G282" si="191">F283</f>
        <v>750</v>
      </c>
      <c r="G282" s="171">
        <f t="shared" si="191"/>
        <v>750</v>
      </c>
      <c r="H282" s="199"/>
      <c r="I282" s="50"/>
      <c r="K282" s="50"/>
    </row>
    <row r="283" spans="1:11" s="143" customFormat="1" x14ac:dyDescent="0.25">
      <c r="A283" s="176"/>
      <c r="B283" s="172" t="s">
        <v>248</v>
      </c>
      <c r="C283" s="172" t="s">
        <v>103</v>
      </c>
      <c r="D283" s="168" t="s">
        <v>162</v>
      </c>
      <c r="E283" s="117">
        <v>0</v>
      </c>
      <c r="F283" s="117">
        <v>750</v>
      </c>
      <c r="G283" s="117">
        <f t="shared" ref="G283" si="192">E283+F283</f>
        <v>750</v>
      </c>
      <c r="H283" s="199"/>
      <c r="I283" s="50"/>
      <c r="K283" s="50"/>
    </row>
    <row r="284" spans="1:11" s="143" customFormat="1" ht="14.25" customHeight="1" x14ac:dyDescent="0.25">
      <c r="A284" s="176"/>
      <c r="B284" s="184" t="s">
        <v>109</v>
      </c>
      <c r="C284" s="184" t="s">
        <v>298</v>
      </c>
      <c r="D284" s="185" t="s">
        <v>379</v>
      </c>
      <c r="E284" s="186">
        <f>E285+E292+E298</f>
        <v>0</v>
      </c>
      <c r="F284" s="186">
        <f>F285+F292+F298</f>
        <v>996</v>
      </c>
      <c r="G284" s="186">
        <f t="shared" ref="G284" si="193">G285+G292+G298</f>
        <v>996</v>
      </c>
      <c r="H284" s="180"/>
      <c r="I284" s="50"/>
      <c r="K284" s="50"/>
    </row>
    <row r="285" spans="1:11" s="143" customFormat="1" x14ac:dyDescent="0.25">
      <c r="A285" s="176"/>
      <c r="B285" s="187" t="s">
        <v>6</v>
      </c>
      <c r="C285" s="187" t="s">
        <v>85</v>
      </c>
      <c r="D285" s="188" t="s">
        <v>386</v>
      </c>
      <c r="E285" s="189">
        <f>E286</f>
        <v>0</v>
      </c>
      <c r="F285" s="189">
        <f t="shared" ref="F285:G288" si="194">F286</f>
        <v>806</v>
      </c>
      <c r="G285" s="189">
        <f t="shared" si="194"/>
        <v>806</v>
      </c>
      <c r="H285" s="180"/>
      <c r="I285" s="50"/>
      <c r="K285" s="50"/>
    </row>
    <row r="286" spans="1:11" s="143" customFormat="1" x14ac:dyDescent="0.25">
      <c r="A286" s="176"/>
      <c r="B286" s="190" t="s">
        <v>6</v>
      </c>
      <c r="C286" s="190" t="s">
        <v>87</v>
      </c>
      <c r="D286" s="191" t="s">
        <v>387</v>
      </c>
      <c r="E286" s="192">
        <f>E287</f>
        <v>0</v>
      </c>
      <c r="F286" s="192">
        <f t="shared" si="194"/>
        <v>806</v>
      </c>
      <c r="G286" s="192">
        <f t="shared" si="194"/>
        <v>806</v>
      </c>
      <c r="H286" s="180"/>
      <c r="I286" s="50"/>
      <c r="K286" s="50"/>
    </row>
    <row r="287" spans="1:11" s="143" customFormat="1" x14ac:dyDescent="0.25">
      <c r="A287" s="176"/>
      <c r="B287" s="193" t="s">
        <v>6</v>
      </c>
      <c r="C287" s="190" t="s">
        <v>385</v>
      </c>
      <c r="D287" s="194" t="s">
        <v>281</v>
      </c>
      <c r="E287" s="200">
        <f>E288</f>
        <v>0</v>
      </c>
      <c r="F287" s="200">
        <f t="shared" si="194"/>
        <v>806</v>
      </c>
      <c r="G287" s="200">
        <f t="shared" si="194"/>
        <v>806</v>
      </c>
      <c r="H287" s="180"/>
      <c r="I287" s="50"/>
      <c r="K287" s="50"/>
    </row>
    <row r="288" spans="1:11" s="143" customFormat="1" x14ac:dyDescent="0.25">
      <c r="A288" s="176"/>
      <c r="B288" s="196" t="s">
        <v>11</v>
      </c>
      <c r="C288" s="196" t="s">
        <v>57</v>
      </c>
      <c r="D288" s="197" t="s">
        <v>58</v>
      </c>
      <c r="E288" s="198">
        <f>E289</f>
        <v>0</v>
      </c>
      <c r="F288" s="198">
        <f t="shared" si="194"/>
        <v>806</v>
      </c>
      <c r="G288" s="198">
        <f t="shared" si="194"/>
        <v>806</v>
      </c>
      <c r="H288" s="180"/>
      <c r="I288" s="50"/>
      <c r="K288" s="50"/>
    </row>
    <row r="289" spans="1:11" s="143" customFormat="1" x14ac:dyDescent="0.25">
      <c r="A289" s="176"/>
      <c r="B289" s="169" t="s">
        <v>0</v>
      </c>
      <c r="C289" s="169" t="s">
        <v>91</v>
      </c>
      <c r="D289" s="170" t="s">
        <v>92</v>
      </c>
      <c r="E289" s="171">
        <f>E290+E291</f>
        <v>0</v>
      </c>
      <c r="F289" s="171">
        <f t="shared" ref="F289:G289" si="195">F290+F291</f>
        <v>806</v>
      </c>
      <c r="G289" s="171">
        <f t="shared" si="195"/>
        <v>806</v>
      </c>
      <c r="H289" s="180"/>
      <c r="I289" s="50"/>
      <c r="K289" s="50"/>
    </row>
    <row r="290" spans="1:11" s="143" customFormat="1" x14ac:dyDescent="0.25">
      <c r="A290" s="176"/>
      <c r="B290" s="172" t="s">
        <v>351</v>
      </c>
      <c r="C290" s="172" t="s">
        <v>91</v>
      </c>
      <c r="D290" s="168" t="s">
        <v>231</v>
      </c>
      <c r="E290" s="117">
        <v>0</v>
      </c>
      <c r="F290" s="117">
        <v>318</v>
      </c>
      <c r="G290" s="117">
        <f t="shared" ref="G290:G291" si="196">E290+F290</f>
        <v>318</v>
      </c>
      <c r="H290" s="199"/>
      <c r="I290" s="50"/>
      <c r="K290" s="50"/>
    </row>
    <row r="291" spans="1:11" s="143" customFormat="1" x14ac:dyDescent="0.25">
      <c r="A291" s="176"/>
      <c r="B291" s="172" t="s">
        <v>352</v>
      </c>
      <c r="C291" s="172" t="s">
        <v>91</v>
      </c>
      <c r="D291" s="168" t="s">
        <v>233</v>
      </c>
      <c r="E291" s="117">
        <v>0</v>
      </c>
      <c r="F291" s="117">
        <v>488</v>
      </c>
      <c r="G291" s="117">
        <f t="shared" si="196"/>
        <v>488</v>
      </c>
      <c r="H291" s="199"/>
      <c r="I291" s="50"/>
      <c r="K291" s="50"/>
    </row>
    <row r="292" spans="1:11" s="143" customFormat="1" x14ac:dyDescent="0.25">
      <c r="A292" s="176"/>
      <c r="B292" s="190" t="s">
        <v>6</v>
      </c>
      <c r="C292" s="190" t="s">
        <v>22</v>
      </c>
      <c r="D292" s="191" t="s">
        <v>23</v>
      </c>
      <c r="E292" s="192">
        <f>E293</f>
        <v>0</v>
      </c>
      <c r="F292" s="192">
        <f t="shared" ref="F292:G294" si="197">F293</f>
        <v>99</v>
      </c>
      <c r="G292" s="192">
        <f t="shared" si="197"/>
        <v>99</v>
      </c>
      <c r="H292" s="199"/>
      <c r="I292" s="50"/>
      <c r="K292" s="50"/>
    </row>
    <row r="293" spans="1:11" s="143" customFormat="1" x14ac:dyDescent="0.25">
      <c r="A293" s="176"/>
      <c r="B293" s="193" t="s">
        <v>6</v>
      </c>
      <c r="C293" s="190" t="s">
        <v>24</v>
      </c>
      <c r="D293" s="194" t="s">
        <v>25</v>
      </c>
      <c r="E293" s="200">
        <f>E294</f>
        <v>0</v>
      </c>
      <c r="F293" s="200">
        <f t="shared" si="197"/>
        <v>99</v>
      </c>
      <c r="G293" s="200">
        <f t="shared" si="197"/>
        <v>99</v>
      </c>
      <c r="H293" s="199"/>
      <c r="I293" s="50"/>
      <c r="K293" s="50"/>
    </row>
    <row r="294" spans="1:11" s="143" customFormat="1" x14ac:dyDescent="0.25">
      <c r="A294" s="176"/>
      <c r="B294" s="196" t="s">
        <v>11</v>
      </c>
      <c r="C294" s="196" t="s">
        <v>57</v>
      </c>
      <c r="D294" s="197" t="s">
        <v>58</v>
      </c>
      <c r="E294" s="198">
        <f>E295</f>
        <v>0</v>
      </c>
      <c r="F294" s="198">
        <f t="shared" si="197"/>
        <v>99</v>
      </c>
      <c r="G294" s="198">
        <f t="shared" si="197"/>
        <v>99</v>
      </c>
      <c r="H294" s="199"/>
      <c r="I294" s="50"/>
      <c r="K294" s="50"/>
    </row>
    <row r="295" spans="1:11" s="143" customFormat="1" x14ac:dyDescent="0.25">
      <c r="A295" s="176"/>
      <c r="B295" s="172"/>
      <c r="C295" s="169" t="s">
        <v>91</v>
      </c>
      <c r="D295" s="170" t="s">
        <v>92</v>
      </c>
      <c r="E295" s="171">
        <f>E296+E297</f>
        <v>0</v>
      </c>
      <c r="F295" s="171">
        <f t="shared" ref="F295:G295" si="198">F296+F297</f>
        <v>99</v>
      </c>
      <c r="G295" s="171">
        <f t="shared" si="198"/>
        <v>99</v>
      </c>
      <c r="H295" s="199"/>
      <c r="I295" s="50"/>
      <c r="K295" s="50"/>
    </row>
    <row r="296" spans="1:11" s="143" customFormat="1" x14ac:dyDescent="0.25">
      <c r="A296" s="176"/>
      <c r="B296" s="172" t="s">
        <v>397</v>
      </c>
      <c r="C296" s="172" t="s">
        <v>91</v>
      </c>
      <c r="D296" s="168" t="s">
        <v>231</v>
      </c>
      <c r="E296" s="117">
        <v>0</v>
      </c>
      <c r="F296" s="117">
        <v>28</v>
      </c>
      <c r="G296" s="117">
        <f t="shared" ref="G296:G297" si="199">E296+F296</f>
        <v>28</v>
      </c>
      <c r="H296" s="199"/>
      <c r="I296" s="50"/>
      <c r="K296" s="50"/>
    </row>
    <row r="297" spans="1:11" s="143" customFormat="1" x14ac:dyDescent="0.25">
      <c r="A297" s="176"/>
      <c r="B297" s="172" t="s">
        <v>398</v>
      </c>
      <c r="C297" s="172" t="s">
        <v>91</v>
      </c>
      <c r="D297" s="168" t="s">
        <v>233</v>
      </c>
      <c r="E297" s="117">
        <v>0</v>
      </c>
      <c r="F297" s="117">
        <v>71</v>
      </c>
      <c r="G297" s="117">
        <f t="shared" si="199"/>
        <v>71</v>
      </c>
      <c r="H297" s="199"/>
      <c r="I297" s="50"/>
      <c r="K297" s="50"/>
    </row>
    <row r="298" spans="1:11" s="143" customFormat="1" x14ac:dyDescent="0.25">
      <c r="A298" s="176"/>
      <c r="B298" s="190" t="s">
        <v>6</v>
      </c>
      <c r="C298" s="190" t="s">
        <v>34</v>
      </c>
      <c r="D298" s="191" t="s">
        <v>35</v>
      </c>
      <c r="E298" s="192">
        <f>E299</f>
        <v>0</v>
      </c>
      <c r="F298" s="192">
        <f t="shared" ref="F298:G299" si="200">F299</f>
        <v>91</v>
      </c>
      <c r="G298" s="192">
        <f t="shared" si="200"/>
        <v>91</v>
      </c>
      <c r="H298" s="180"/>
      <c r="I298" s="50"/>
      <c r="K298" s="50"/>
    </row>
    <row r="299" spans="1:11" s="143" customFormat="1" x14ac:dyDescent="0.25">
      <c r="A299" s="176"/>
      <c r="B299" s="196" t="s">
        <v>11</v>
      </c>
      <c r="C299" s="196" t="s">
        <v>57</v>
      </c>
      <c r="D299" s="197" t="s">
        <v>58</v>
      </c>
      <c r="E299" s="198">
        <f>E300</f>
        <v>0</v>
      </c>
      <c r="F299" s="198">
        <f t="shared" si="200"/>
        <v>91</v>
      </c>
      <c r="G299" s="198">
        <f t="shared" si="200"/>
        <v>91</v>
      </c>
      <c r="H299" s="180"/>
      <c r="I299" s="50"/>
      <c r="K299" s="50"/>
    </row>
    <row r="300" spans="1:11" s="143" customFormat="1" x14ac:dyDescent="0.25">
      <c r="A300" s="176"/>
      <c r="B300" s="169" t="s">
        <v>0</v>
      </c>
      <c r="C300" s="169" t="s">
        <v>91</v>
      </c>
      <c r="D300" s="170" t="s">
        <v>92</v>
      </c>
      <c r="E300" s="171">
        <f>E301+E302</f>
        <v>0</v>
      </c>
      <c r="F300" s="171">
        <f t="shared" ref="F300:G300" si="201">F301+F302</f>
        <v>91</v>
      </c>
      <c r="G300" s="171">
        <f t="shared" si="201"/>
        <v>91</v>
      </c>
      <c r="H300" s="180"/>
      <c r="I300" s="50"/>
      <c r="K300" s="50"/>
    </row>
    <row r="301" spans="1:11" s="143" customFormat="1" x14ac:dyDescent="0.25">
      <c r="A301" s="176"/>
      <c r="B301" s="172" t="s">
        <v>353</v>
      </c>
      <c r="C301" s="172" t="s">
        <v>91</v>
      </c>
      <c r="D301" s="168" t="s">
        <v>233</v>
      </c>
      <c r="E301" s="117">
        <v>0</v>
      </c>
      <c r="F301" s="117">
        <v>55</v>
      </c>
      <c r="G301" s="117">
        <f>E301+F301</f>
        <v>55</v>
      </c>
      <c r="H301" s="199"/>
      <c r="I301" s="50"/>
      <c r="K301" s="50"/>
    </row>
    <row r="302" spans="1:11" s="143" customFormat="1" x14ac:dyDescent="0.25">
      <c r="A302" s="176"/>
      <c r="B302" s="172" t="s">
        <v>354</v>
      </c>
      <c r="C302" s="172" t="s">
        <v>91</v>
      </c>
      <c r="D302" s="168" t="s">
        <v>231</v>
      </c>
      <c r="E302" s="117">
        <v>0</v>
      </c>
      <c r="F302" s="117">
        <v>36</v>
      </c>
      <c r="G302" s="117">
        <f t="shared" ref="G302" si="202">E302+F302</f>
        <v>36</v>
      </c>
      <c r="H302" s="199"/>
      <c r="I302" s="50"/>
      <c r="K302" s="50"/>
    </row>
    <row r="303" spans="1:11" s="143" customFormat="1" ht="13.5" customHeight="1" x14ac:dyDescent="0.25">
      <c r="A303" s="176"/>
      <c r="B303" s="184" t="s">
        <v>109</v>
      </c>
      <c r="C303" s="184" t="s">
        <v>121</v>
      </c>
      <c r="D303" s="185" t="s">
        <v>291</v>
      </c>
      <c r="E303" s="186">
        <f>E304+E313</f>
        <v>0</v>
      </c>
      <c r="F303" s="186">
        <f t="shared" ref="F303:G303" si="203">F304+F313</f>
        <v>10860</v>
      </c>
      <c r="G303" s="186">
        <f t="shared" si="203"/>
        <v>10860</v>
      </c>
      <c r="H303" s="180"/>
      <c r="I303" s="50"/>
      <c r="K303" s="50"/>
    </row>
    <row r="304" spans="1:11" s="143" customFormat="1" ht="13.5" customHeight="1" x14ac:dyDescent="0.25">
      <c r="A304" s="176"/>
      <c r="B304" s="187" t="s">
        <v>6</v>
      </c>
      <c r="C304" s="187" t="s">
        <v>85</v>
      </c>
      <c r="D304" s="188" t="s">
        <v>86</v>
      </c>
      <c r="E304" s="189">
        <f>E305</f>
        <v>0</v>
      </c>
      <c r="F304" s="189">
        <f t="shared" ref="F304:G305" si="204">F305</f>
        <v>4760</v>
      </c>
      <c r="G304" s="189">
        <f t="shared" si="204"/>
        <v>4760</v>
      </c>
      <c r="H304" s="180"/>
      <c r="I304" s="50"/>
      <c r="K304" s="50"/>
    </row>
    <row r="305" spans="1:11" s="143" customFormat="1" ht="13.5" customHeight="1" x14ac:dyDescent="0.25">
      <c r="A305" s="176"/>
      <c r="B305" s="190" t="s">
        <v>6</v>
      </c>
      <c r="C305" s="190" t="s">
        <v>87</v>
      </c>
      <c r="D305" s="191" t="s">
        <v>88</v>
      </c>
      <c r="E305" s="192">
        <f>E306</f>
        <v>0</v>
      </c>
      <c r="F305" s="192">
        <f t="shared" si="204"/>
        <v>4760</v>
      </c>
      <c r="G305" s="192">
        <f t="shared" si="204"/>
        <v>4760</v>
      </c>
      <c r="H305" s="180"/>
      <c r="I305" s="50"/>
      <c r="K305" s="50"/>
    </row>
    <row r="306" spans="1:11" s="143" customFormat="1" ht="13.5" customHeight="1" x14ac:dyDescent="0.25">
      <c r="A306" s="176"/>
      <c r="B306" s="196" t="s">
        <v>11</v>
      </c>
      <c r="C306" s="196" t="s">
        <v>57</v>
      </c>
      <c r="D306" s="197" t="s">
        <v>58</v>
      </c>
      <c r="E306" s="198">
        <f>E307+E310</f>
        <v>0</v>
      </c>
      <c r="F306" s="198">
        <f t="shared" ref="F306:G306" si="205">F307+F310</f>
        <v>4760</v>
      </c>
      <c r="G306" s="198">
        <f t="shared" si="205"/>
        <v>4760</v>
      </c>
      <c r="H306" s="180"/>
      <c r="I306" s="50"/>
      <c r="K306" s="50"/>
    </row>
    <row r="307" spans="1:11" s="143" customFormat="1" ht="13.5" customHeight="1" x14ac:dyDescent="0.25">
      <c r="A307" s="176"/>
      <c r="B307" s="169" t="s">
        <v>0</v>
      </c>
      <c r="C307" s="169" t="s">
        <v>97</v>
      </c>
      <c r="D307" s="170" t="s">
        <v>98</v>
      </c>
      <c r="E307" s="171">
        <f>E308+E309</f>
        <v>0</v>
      </c>
      <c r="F307" s="171">
        <f t="shared" ref="F307:G307" si="206">F308+F309</f>
        <v>4100</v>
      </c>
      <c r="G307" s="171">
        <f t="shared" si="206"/>
        <v>4100</v>
      </c>
      <c r="H307" s="180"/>
      <c r="I307" s="50"/>
      <c r="K307" s="50"/>
    </row>
    <row r="308" spans="1:11" s="143" customFormat="1" ht="13.5" customHeight="1" x14ac:dyDescent="0.25">
      <c r="A308" s="176"/>
      <c r="B308" s="172" t="s">
        <v>356</v>
      </c>
      <c r="C308" s="172" t="s">
        <v>97</v>
      </c>
      <c r="D308" s="168" t="s">
        <v>159</v>
      </c>
      <c r="E308" s="117">
        <v>0</v>
      </c>
      <c r="F308" s="117">
        <v>1900</v>
      </c>
      <c r="G308" s="117">
        <f t="shared" ref="G308:G309" si="207">E308+F308</f>
        <v>1900</v>
      </c>
      <c r="H308" s="199"/>
      <c r="I308" s="50"/>
      <c r="K308" s="50"/>
    </row>
    <row r="309" spans="1:11" s="143" customFormat="1" ht="13.5" customHeight="1" x14ac:dyDescent="0.25">
      <c r="A309" s="176"/>
      <c r="B309" s="172" t="s">
        <v>355</v>
      </c>
      <c r="C309" s="172" t="s">
        <v>97</v>
      </c>
      <c r="D309" s="168" t="s">
        <v>123</v>
      </c>
      <c r="E309" s="117">
        <v>0</v>
      </c>
      <c r="F309" s="117">
        <v>2200</v>
      </c>
      <c r="G309" s="117">
        <f t="shared" si="207"/>
        <v>2200</v>
      </c>
      <c r="H309" s="199"/>
      <c r="I309" s="50"/>
      <c r="K309" s="50"/>
    </row>
    <row r="310" spans="1:11" s="143" customFormat="1" ht="13.5" customHeight="1" x14ac:dyDescent="0.25">
      <c r="A310" s="176"/>
      <c r="B310" s="169"/>
      <c r="C310" s="169" t="s">
        <v>99</v>
      </c>
      <c r="D310" s="170" t="s">
        <v>100</v>
      </c>
      <c r="E310" s="171">
        <f>E311+E312</f>
        <v>0</v>
      </c>
      <c r="F310" s="171">
        <f t="shared" ref="F310:G310" si="208">F311+F312</f>
        <v>660</v>
      </c>
      <c r="G310" s="171">
        <f t="shared" si="208"/>
        <v>660</v>
      </c>
      <c r="H310" s="180"/>
      <c r="I310" s="50"/>
      <c r="K310" s="50"/>
    </row>
    <row r="311" spans="1:11" s="143" customFormat="1" ht="13.5" customHeight="1" x14ac:dyDescent="0.25">
      <c r="A311" s="176"/>
      <c r="B311" s="172" t="s">
        <v>357</v>
      </c>
      <c r="C311" s="172" t="s">
        <v>99</v>
      </c>
      <c r="D311" s="168" t="s">
        <v>161</v>
      </c>
      <c r="E311" s="117">
        <v>0</v>
      </c>
      <c r="F311" s="117">
        <v>310</v>
      </c>
      <c r="G311" s="117">
        <f t="shared" ref="G311:G312" si="209">E311+F311</f>
        <v>310</v>
      </c>
      <c r="H311" s="199"/>
      <c r="I311" s="50"/>
      <c r="K311" s="50"/>
    </row>
    <row r="312" spans="1:11" s="143" customFormat="1" x14ac:dyDescent="0.25">
      <c r="A312" s="176"/>
      <c r="B312" s="172" t="s">
        <v>358</v>
      </c>
      <c r="C312" s="172" t="s">
        <v>99</v>
      </c>
      <c r="D312" s="168" t="s">
        <v>160</v>
      </c>
      <c r="E312" s="117">
        <v>0</v>
      </c>
      <c r="F312" s="117">
        <v>350</v>
      </c>
      <c r="G312" s="117">
        <f t="shared" si="209"/>
        <v>350</v>
      </c>
      <c r="H312" s="199"/>
      <c r="I312" s="50"/>
      <c r="K312" s="50"/>
    </row>
    <row r="313" spans="1:11" s="143" customFormat="1" x14ac:dyDescent="0.25">
      <c r="A313" s="176"/>
      <c r="B313" s="187" t="s">
        <v>6</v>
      </c>
      <c r="C313" s="187" t="s">
        <v>22</v>
      </c>
      <c r="D313" s="188" t="s">
        <v>23</v>
      </c>
      <c r="E313" s="189">
        <f>E314</f>
        <v>0</v>
      </c>
      <c r="F313" s="189">
        <f t="shared" ref="F313:G314" si="210">F314</f>
        <v>6100</v>
      </c>
      <c r="G313" s="189">
        <f t="shared" si="210"/>
        <v>6100</v>
      </c>
      <c r="H313" s="180"/>
      <c r="I313" s="50"/>
      <c r="K313" s="50"/>
    </row>
    <row r="314" spans="1:11" s="143" customFormat="1" x14ac:dyDescent="0.25">
      <c r="A314" s="176"/>
      <c r="B314" s="190" t="s">
        <v>6</v>
      </c>
      <c r="C314" s="190" t="s">
        <v>34</v>
      </c>
      <c r="D314" s="191" t="s">
        <v>35</v>
      </c>
      <c r="E314" s="192">
        <f>E315</f>
        <v>0</v>
      </c>
      <c r="F314" s="192">
        <f t="shared" si="210"/>
        <v>6100</v>
      </c>
      <c r="G314" s="192">
        <f t="shared" si="210"/>
        <v>6100</v>
      </c>
      <c r="H314" s="180"/>
      <c r="I314" s="50"/>
      <c r="K314" s="50"/>
    </row>
    <row r="315" spans="1:11" s="143" customFormat="1" x14ac:dyDescent="0.25">
      <c r="A315" s="176"/>
      <c r="B315" s="196" t="s">
        <v>11</v>
      </c>
      <c r="C315" s="196" t="s">
        <v>57</v>
      </c>
      <c r="D315" s="197" t="s">
        <v>58</v>
      </c>
      <c r="E315" s="198">
        <f>E316+E318+E320+E322</f>
        <v>0</v>
      </c>
      <c r="F315" s="198">
        <f>F316+F318+F320+F322</f>
        <v>6100</v>
      </c>
      <c r="G315" s="198">
        <f>G316+G318+G320+G322</f>
        <v>6100</v>
      </c>
      <c r="H315" s="180"/>
      <c r="I315" s="50"/>
      <c r="K315" s="50"/>
    </row>
    <row r="316" spans="1:11" s="143" customFormat="1" x14ac:dyDescent="0.25">
      <c r="A316" s="176"/>
      <c r="B316" s="169" t="s">
        <v>0</v>
      </c>
      <c r="C316" s="169" t="s">
        <v>97</v>
      </c>
      <c r="D316" s="170" t="s">
        <v>98</v>
      </c>
      <c r="E316" s="171">
        <f>E317</f>
        <v>0</v>
      </c>
      <c r="F316" s="171">
        <f t="shared" ref="F316:G316" si="211">F317</f>
        <v>3900</v>
      </c>
      <c r="G316" s="171">
        <f t="shared" si="211"/>
        <v>3900</v>
      </c>
      <c r="H316" s="180"/>
      <c r="I316" s="50"/>
      <c r="K316" s="50"/>
    </row>
    <row r="317" spans="1:11" s="143" customFormat="1" x14ac:dyDescent="0.25">
      <c r="A317" s="176"/>
      <c r="B317" s="172" t="s">
        <v>359</v>
      </c>
      <c r="C317" s="172" t="s">
        <v>97</v>
      </c>
      <c r="D317" s="168" t="s">
        <v>123</v>
      </c>
      <c r="E317" s="117">
        <v>0</v>
      </c>
      <c r="F317" s="117">
        <v>3900</v>
      </c>
      <c r="G317" s="117">
        <f>E317+F317</f>
        <v>3900</v>
      </c>
      <c r="H317" s="199"/>
      <c r="I317" s="50"/>
      <c r="K317" s="50"/>
    </row>
    <row r="318" spans="1:11" s="143" customFormat="1" x14ac:dyDescent="0.25">
      <c r="A318" s="176"/>
      <c r="B318" s="169"/>
      <c r="C318" s="169" t="s">
        <v>101</v>
      </c>
      <c r="D318" s="170" t="s">
        <v>102</v>
      </c>
      <c r="E318" s="171">
        <f>SUM(E319:E319)</f>
        <v>0</v>
      </c>
      <c r="F318" s="171">
        <f>SUM(F319:F319)</f>
        <v>1200</v>
      </c>
      <c r="G318" s="171">
        <f>SUM(G319:G319)</f>
        <v>1200</v>
      </c>
      <c r="H318" s="180"/>
      <c r="I318" s="50"/>
      <c r="K318" s="50"/>
    </row>
    <row r="319" spans="1:11" s="143" customFormat="1" x14ac:dyDescent="0.25">
      <c r="A319" s="176"/>
      <c r="B319" s="172" t="s">
        <v>360</v>
      </c>
      <c r="C319" s="172" t="s">
        <v>101</v>
      </c>
      <c r="D319" s="168" t="s">
        <v>317</v>
      </c>
      <c r="E319" s="117">
        <v>0</v>
      </c>
      <c r="F319" s="117">
        <v>1200</v>
      </c>
      <c r="G319" s="117">
        <f t="shared" ref="G319" si="212">E319+F319</f>
        <v>1200</v>
      </c>
      <c r="H319" s="199"/>
      <c r="I319" s="50"/>
      <c r="K319" s="50"/>
    </row>
    <row r="320" spans="1:11" s="143" customFormat="1" x14ac:dyDescent="0.25">
      <c r="A320" s="176"/>
      <c r="B320" s="169"/>
      <c r="C320" s="169" t="s">
        <v>99</v>
      </c>
      <c r="D320" s="170" t="s">
        <v>100</v>
      </c>
      <c r="E320" s="171">
        <f>E321</f>
        <v>0</v>
      </c>
      <c r="F320" s="171">
        <f t="shared" ref="F320:G320" si="213">F321</f>
        <v>650</v>
      </c>
      <c r="G320" s="171">
        <f t="shared" si="213"/>
        <v>650</v>
      </c>
      <c r="H320" s="180"/>
      <c r="I320" s="50"/>
      <c r="K320" s="50"/>
    </row>
    <row r="321" spans="1:11" s="143" customFormat="1" x14ac:dyDescent="0.25">
      <c r="A321" s="176"/>
      <c r="B321" s="172" t="s">
        <v>361</v>
      </c>
      <c r="C321" s="172" t="s">
        <v>99</v>
      </c>
      <c r="D321" s="168" t="s">
        <v>160</v>
      </c>
      <c r="E321" s="117">
        <v>0</v>
      </c>
      <c r="F321" s="117">
        <v>650</v>
      </c>
      <c r="G321" s="117">
        <f>E321+F321</f>
        <v>650</v>
      </c>
      <c r="H321" s="199"/>
      <c r="I321" s="50"/>
      <c r="K321" s="50"/>
    </row>
    <row r="322" spans="1:11" s="143" customFormat="1" x14ac:dyDescent="0.25">
      <c r="A322" s="176"/>
      <c r="B322" s="169"/>
      <c r="C322" s="169" t="s">
        <v>103</v>
      </c>
      <c r="D322" s="170" t="s">
        <v>104</v>
      </c>
      <c r="E322" s="171">
        <f>E323</f>
        <v>0</v>
      </c>
      <c r="F322" s="171">
        <f t="shared" ref="F322:G322" si="214">F323</f>
        <v>350</v>
      </c>
      <c r="G322" s="171">
        <f t="shared" si="214"/>
        <v>350</v>
      </c>
      <c r="H322" s="180"/>
      <c r="I322" s="50"/>
      <c r="K322" s="50"/>
    </row>
    <row r="323" spans="1:11" s="143" customFormat="1" x14ac:dyDescent="0.25">
      <c r="A323" s="176"/>
      <c r="B323" s="172" t="s">
        <v>362</v>
      </c>
      <c r="C323" s="172" t="s">
        <v>103</v>
      </c>
      <c r="D323" s="168" t="s">
        <v>162</v>
      </c>
      <c r="E323" s="117">
        <v>0</v>
      </c>
      <c r="F323" s="117">
        <v>350</v>
      </c>
      <c r="G323" s="117">
        <f>E323+F323</f>
        <v>350</v>
      </c>
      <c r="H323" s="199"/>
      <c r="I323" s="50"/>
      <c r="K323" s="50"/>
    </row>
    <row r="324" spans="1:11" s="143" customFormat="1" x14ac:dyDescent="0.25">
      <c r="A324" s="176"/>
      <c r="B324" s="181" t="s">
        <v>83</v>
      </c>
      <c r="C324" s="181" t="s">
        <v>124</v>
      </c>
      <c r="D324" s="182" t="s">
        <v>125</v>
      </c>
      <c r="E324" s="183">
        <f>E325</f>
        <v>12000</v>
      </c>
      <c r="F324" s="183">
        <f t="shared" ref="F324:G324" si="215">F325</f>
        <v>5777.9199999999992</v>
      </c>
      <c r="G324" s="183">
        <f t="shared" si="215"/>
        <v>17777.919999999998</v>
      </c>
      <c r="H324" s="180"/>
      <c r="I324" s="50"/>
      <c r="K324" s="50"/>
    </row>
    <row r="325" spans="1:11" s="143" customFormat="1" x14ac:dyDescent="0.25">
      <c r="A325" s="176"/>
      <c r="B325" s="184" t="s">
        <v>84</v>
      </c>
      <c r="C325" s="184" t="s">
        <v>126</v>
      </c>
      <c r="D325" s="185" t="s">
        <v>380</v>
      </c>
      <c r="E325" s="186">
        <f>E331+E336+E344+E349+E358+E365</f>
        <v>12000</v>
      </c>
      <c r="F325" s="186">
        <f t="shared" ref="F325:G325" si="216">F331+F336+F344+F349+F358+F365</f>
        <v>5777.9199999999992</v>
      </c>
      <c r="G325" s="186">
        <f t="shared" si="216"/>
        <v>17777.919999999998</v>
      </c>
      <c r="H325" s="180"/>
      <c r="I325" s="50"/>
      <c r="K325" s="50"/>
    </row>
    <row r="326" spans="1:11" s="143" customFormat="1" x14ac:dyDescent="0.25">
      <c r="A326" s="176"/>
      <c r="B326" s="187" t="s">
        <v>6</v>
      </c>
      <c r="C326" s="187" t="s">
        <v>85</v>
      </c>
      <c r="D326" s="188" t="s">
        <v>86</v>
      </c>
      <c r="E326" s="189">
        <f>E327</f>
        <v>4000</v>
      </c>
      <c r="F326" s="189">
        <f t="shared" ref="F326:G329" si="217">F327</f>
        <v>-4000</v>
      </c>
      <c r="G326" s="189">
        <f t="shared" si="217"/>
        <v>0</v>
      </c>
      <c r="H326" s="180"/>
      <c r="I326" s="50"/>
      <c r="K326" s="50"/>
    </row>
    <row r="327" spans="1:11" s="143" customFormat="1" x14ac:dyDescent="0.25">
      <c r="A327" s="176"/>
      <c r="B327" s="190" t="s">
        <v>6</v>
      </c>
      <c r="C327" s="190" t="s">
        <v>114</v>
      </c>
      <c r="D327" s="191" t="s">
        <v>115</v>
      </c>
      <c r="E327" s="192">
        <f>E328</f>
        <v>4000</v>
      </c>
      <c r="F327" s="192">
        <f t="shared" si="217"/>
        <v>-4000</v>
      </c>
      <c r="G327" s="192">
        <f t="shared" si="217"/>
        <v>0</v>
      </c>
      <c r="H327" s="180"/>
      <c r="I327" s="50"/>
      <c r="K327" s="50"/>
    </row>
    <row r="328" spans="1:11" s="143" customFormat="1" x14ac:dyDescent="0.25">
      <c r="A328" s="176"/>
      <c r="B328" s="196" t="s">
        <v>11</v>
      </c>
      <c r="C328" s="196" t="s">
        <v>57</v>
      </c>
      <c r="D328" s="197" t="s">
        <v>58</v>
      </c>
      <c r="E328" s="198">
        <f>E329</f>
        <v>4000</v>
      </c>
      <c r="F328" s="198">
        <f t="shared" si="217"/>
        <v>-4000</v>
      </c>
      <c r="G328" s="198">
        <f t="shared" si="217"/>
        <v>0</v>
      </c>
      <c r="H328" s="180"/>
      <c r="I328" s="50"/>
      <c r="K328" s="50"/>
    </row>
    <row r="329" spans="1:11" s="143" customFormat="1" x14ac:dyDescent="0.25">
      <c r="A329" s="176"/>
      <c r="B329" s="169" t="s">
        <v>0</v>
      </c>
      <c r="C329" s="169" t="s">
        <v>107</v>
      </c>
      <c r="D329" s="170" t="s">
        <v>108</v>
      </c>
      <c r="E329" s="171">
        <f>E330</f>
        <v>4000</v>
      </c>
      <c r="F329" s="171">
        <f t="shared" si="217"/>
        <v>-4000</v>
      </c>
      <c r="G329" s="171">
        <f t="shared" si="217"/>
        <v>0</v>
      </c>
      <c r="H329" s="180"/>
      <c r="I329" s="50"/>
      <c r="K329" s="50"/>
    </row>
    <row r="330" spans="1:11" s="143" customFormat="1" x14ac:dyDescent="0.25">
      <c r="A330" s="176"/>
      <c r="B330" s="172" t="s">
        <v>249</v>
      </c>
      <c r="C330" s="172" t="s">
        <v>107</v>
      </c>
      <c r="D330" s="168" t="s">
        <v>108</v>
      </c>
      <c r="E330" s="117">
        <v>4000</v>
      </c>
      <c r="F330" s="117">
        <v>-4000</v>
      </c>
      <c r="G330" s="117">
        <f>E330+F330</f>
        <v>0</v>
      </c>
      <c r="H330" s="199"/>
      <c r="I330" s="50"/>
      <c r="K330" s="50"/>
    </row>
    <row r="331" spans="1:11" s="143" customFormat="1" x14ac:dyDescent="0.25">
      <c r="A331" s="176"/>
      <c r="B331" s="187" t="s">
        <v>6</v>
      </c>
      <c r="C331" s="187" t="s">
        <v>85</v>
      </c>
      <c r="D331" s="188" t="s">
        <v>86</v>
      </c>
      <c r="E331" s="189">
        <f>E332</f>
        <v>4000</v>
      </c>
      <c r="F331" s="189">
        <f t="shared" ref="F331:G334" si="218">F332</f>
        <v>0</v>
      </c>
      <c r="G331" s="189">
        <f t="shared" si="218"/>
        <v>4000</v>
      </c>
      <c r="H331" s="180"/>
      <c r="I331" s="50"/>
      <c r="K331" s="50"/>
    </row>
    <row r="332" spans="1:11" s="143" customFormat="1" x14ac:dyDescent="0.25">
      <c r="A332" s="176"/>
      <c r="B332" s="190" t="s">
        <v>6</v>
      </c>
      <c r="C332" s="190" t="s">
        <v>267</v>
      </c>
      <c r="D332" s="191" t="s">
        <v>294</v>
      </c>
      <c r="E332" s="192">
        <f>E333</f>
        <v>4000</v>
      </c>
      <c r="F332" s="192">
        <f t="shared" si="218"/>
        <v>0</v>
      </c>
      <c r="G332" s="192">
        <f t="shared" si="218"/>
        <v>4000</v>
      </c>
      <c r="H332" s="180"/>
      <c r="I332" s="50"/>
      <c r="K332" s="50"/>
    </row>
    <row r="333" spans="1:11" s="143" customFormat="1" x14ac:dyDescent="0.25">
      <c r="A333" s="176"/>
      <c r="B333" s="196" t="s">
        <v>11</v>
      </c>
      <c r="C333" s="196" t="s">
        <v>57</v>
      </c>
      <c r="D333" s="197" t="s">
        <v>58</v>
      </c>
      <c r="E333" s="198">
        <f>E334</f>
        <v>4000</v>
      </c>
      <c r="F333" s="198">
        <f t="shared" si="218"/>
        <v>0</v>
      </c>
      <c r="G333" s="198">
        <f t="shared" si="218"/>
        <v>4000</v>
      </c>
      <c r="H333" s="180"/>
      <c r="I333" s="50"/>
      <c r="K333" s="50"/>
    </row>
    <row r="334" spans="1:11" s="143" customFormat="1" x14ac:dyDescent="0.25">
      <c r="A334" s="176"/>
      <c r="B334" s="169" t="s">
        <v>0</v>
      </c>
      <c r="C334" s="169" t="s">
        <v>107</v>
      </c>
      <c r="D334" s="170" t="s">
        <v>108</v>
      </c>
      <c r="E334" s="171">
        <f>E335</f>
        <v>4000</v>
      </c>
      <c r="F334" s="171">
        <f t="shared" si="218"/>
        <v>0</v>
      </c>
      <c r="G334" s="171">
        <f t="shared" si="218"/>
        <v>4000</v>
      </c>
      <c r="H334" s="180"/>
      <c r="I334" s="50"/>
      <c r="K334" s="50"/>
    </row>
    <row r="335" spans="1:11" s="143" customFormat="1" x14ac:dyDescent="0.25">
      <c r="A335" s="176"/>
      <c r="B335" s="172" t="s">
        <v>363</v>
      </c>
      <c r="C335" s="172" t="s">
        <v>107</v>
      </c>
      <c r="D335" s="168" t="s">
        <v>108</v>
      </c>
      <c r="E335" s="117">
        <v>4000</v>
      </c>
      <c r="F335" s="117">
        <v>0</v>
      </c>
      <c r="G335" s="117">
        <f>E335+F335</f>
        <v>4000</v>
      </c>
      <c r="H335" s="199"/>
      <c r="I335" s="50"/>
      <c r="K335" s="50"/>
    </row>
    <row r="336" spans="1:11" s="143" customFormat="1" ht="13.5" customHeight="1" x14ac:dyDescent="0.25">
      <c r="A336" s="176"/>
      <c r="B336" s="187" t="s">
        <v>6</v>
      </c>
      <c r="C336" s="187" t="s">
        <v>7</v>
      </c>
      <c r="D336" s="188" t="s">
        <v>8</v>
      </c>
      <c r="E336" s="189">
        <f>E337</f>
        <v>3500</v>
      </c>
      <c r="F336" s="189">
        <f t="shared" ref="F336:G337" si="219">F337</f>
        <v>3343.54</v>
      </c>
      <c r="G336" s="189">
        <f t="shared" si="219"/>
        <v>6843.54</v>
      </c>
      <c r="H336" s="180"/>
      <c r="I336" s="50"/>
      <c r="K336" s="50"/>
    </row>
    <row r="337" spans="1:11" s="143" customFormat="1" x14ac:dyDescent="0.25">
      <c r="A337" s="176"/>
      <c r="B337" s="190" t="s">
        <v>6</v>
      </c>
      <c r="C337" s="190" t="s">
        <v>9</v>
      </c>
      <c r="D337" s="191" t="s">
        <v>10</v>
      </c>
      <c r="E337" s="192">
        <f t="shared" ref="E337" si="220">E338</f>
        <v>3500</v>
      </c>
      <c r="F337" s="192">
        <f t="shared" si="219"/>
        <v>3343.54</v>
      </c>
      <c r="G337" s="192">
        <f t="shared" si="219"/>
        <v>6843.54</v>
      </c>
      <c r="H337" s="180"/>
      <c r="I337" s="50"/>
      <c r="K337" s="50"/>
    </row>
    <row r="338" spans="1:11" s="143" customFormat="1" x14ac:dyDescent="0.25">
      <c r="A338" s="176"/>
      <c r="B338" s="196" t="s">
        <v>11</v>
      </c>
      <c r="C338" s="196" t="s">
        <v>57</v>
      </c>
      <c r="D338" s="197" t="s">
        <v>58</v>
      </c>
      <c r="E338" s="198">
        <f>E339+E342</f>
        <v>3500</v>
      </c>
      <c r="F338" s="198">
        <f t="shared" ref="F338:G338" si="221">F339+F342</f>
        <v>3343.54</v>
      </c>
      <c r="G338" s="198">
        <f t="shared" si="221"/>
        <v>6843.54</v>
      </c>
      <c r="H338" s="180"/>
      <c r="I338" s="50"/>
      <c r="K338" s="50"/>
    </row>
    <row r="339" spans="1:11" s="143" customFormat="1" x14ac:dyDescent="0.25">
      <c r="A339" s="176"/>
      <c r="B339" s="169" t="s">
        <v>0</v>
      </c>
      <c r="C339" s="169" t="s">
        <v>107</v>
      </c>
      <c r="D339" s="170" t="s">
        <v>108</v>
      </c>
      <c r="E339" s="171">
        <f>SUM(E340:E341)</f>
        <v>3400</v>
      </c>
      <c r="F339" s="171">
        <f t="shared" ref="F339" si="222">SUM(F340:F341)</f>
        <v>3343.54</v>
      </c>
      <c r="G339" s="171">
        <f>SUM(G340:G341)</f>
        <v>6743.54</v>
      </c>
      <c r="H339" s="180"/>
      <c r="I339" s="50"/>
      <c r="K339" s="50"/>
    </row>
    <row r="340" spans="1:11" s="143" customFormat="1" ht="14.25" customHeight="1" x14ac:dyDescent="0.25">
      <c r="A340" s="176"/>
      <c r="B340" s="172" t="s">
        <v>250</v>
      </c>
      <c r="C340" s="169" t="s">
        <v>107</v>
      </c>
      <c r="D340" s="170" t="s">
        <v>301</v>
      </c>
      <c r="E340" s="171">
        <v>2000</v>
      </c>
      <c r="F340" s="171">
        <v>3343.54</v>
      </c>
      <c r="G340" s="171">
        <f t="shared" ref="G340:G341" si="223">E340+F340</f>
        <v>5343.54</v>
      </c>
      <c r="H340" s="180"/>
      <c r="I340" s="50"/>
      <c r="K340" s="50"/>
    </row>
    <row r="341" spans="1:11" s="143" customFormat="1" x14ac:dyDescent="0.25">
      <c r="A341" s="176"/>
      <c r="B341" s="172" t="s">
        <v>251</v>
      </c>
      <c r="C341" s="172" t="s">
        <v>107</v>
      </c>
      <c r="D341" s="168" t="s">
        <v>108</v>
      </c>
      <c r="E341" s="117">
        <v>1400</v>
      </c>
      <c r="F341" s="117">
        <v>0</v>
      </c>
      <c r="G341" s="117">
        <f t="shared" si="223"/>
        <v>1400</v>
      </c>
      <c r="H341" s="199"/>
    </row>
    <row r="342" spans="1:11" s="143" customFormat="1" x14ac:dyDescent="0.25">
      <c r="A342" s="176"/>
      <c r="B342" s="169" t="s">
        <v>0</v>
      </c>
      <c r="C342" s="169" t="s">
        <v>118</v>
      </c>
      <c r="D342" s="170" t="s">
        <v>119</v>
      </c>
      <c r="E342" s="171">
        <f>E343</f>
        <v>100</v>
      </c>
      <c r="F342" s="171">
        <f t="shared" ref="F342:G342" si="224">F343</f>
        <v>0</v>
      </c>
      <c r="G342" s="171">
        <f t="shared" si="224"/>
        <v>100</v>
      </c>
      <c r="H342" s="180"/>
    </row>
    <row r="343" spans="1:11" s="143" customFormat="1" x14ac:dyDescent="0.25">
      <c r="A343" s="176"/>
      <c r="B343" s="172" t="s">
        <v>252</v>
      </c>
      <c r="C343" s="172" t="s">
        <v>118</v>
      </c>
      <c r="D343" s="168" t="s">
        <v>120</v>
      </c>
      <c r="E343" s="117">
        <v>100</v>
      </c>
      <c r="F343" s="117">
        <v>0</v>
      </c>
      <c r="G343" s="117">
        <f t="shared" ref="G343" si="225">E343+F343</f>
        <v>100</v>
      </c>
      <c r="H343" s="199"/>
    </row>
    <row r="344" spans="1:11" s="143" customFormat="1" x14ac:dyDescent="0.25">
      <c r="A344" s="176"/>
      <c r="B344" s="187" t="s">
        <v>6</v>
      </c>
      <c r="C344" s="187" t="s">
        <v>14</v>
      </c>
      <c r="D344" s="188" t="s">
        <v>15</v>
      </c>
      <c r="E344" s="189">
        <f>E345</f>
        <v>0</v>
      </c>
      <c r="F344" s="189">
        <f t="shared" ref="F344:G347" si="226">F345</f>
        <v>558.79</v>
      </c>
      <c r="G344" s="189">
        <f t="shared" si="226"/>
        <v>558.79</v>
      </c>
      <c r="H344" s="180"/>
    </row>
    <row r="345" spans="1:11" s="143" customFormat="1" x14ac:dyDescent="0.25">
      <c r="A345" s="176"/>
      <c r="B345" s="190" t="s">
        <v>6</v>
      </c>
      <c r="C345" s="190" t="s">
        <v>16</v>
      </c>
      <c r="D345" s="191" t="s">
        <v>19</v>
      </c>
      <c r="E345" s="192">
        <f t="shared" ref="E345" si="227">E346</f>
        <v>0</v>
      </c>
      <c r="F345" s="192">
        <f t="shared" si="226"/>
        <v>558.79</v>
      </c>
      <c r="G345" s="192">
        <f t="shared" si="226"/>
        <v>558.79</v>
      </c>
      <c r="H345" s="180"/>
    </row>
    <row r="346" spans="1:11" s="143" customFormat="1" x14ac:dyDescent="0.25">
      <c r="A346" s="176"/>
      <c r="B346" s="196" t="s">
        <v>11</v>
      </c>
      <c r="C346" s="196" t="s">
        <v>57</v>
      </c>
      <c r="D346" s="197" t="s">
        <v>58</v>
      </c>
      <c r="E346" s="198">
        <f>E347</f>
        <v>0</v>
      </c>
      <c r="F346" s="198">
        <f t="shared" si="226"/>
        <v>558.79</v>
      </c>
      <c r="G346" s="198">
        <f t="shared" si="226"/>
        <v>558.79</v>
      </c>
      <c r="H346" s="180"/>
    </row>
    <row r="347" spans="1:11" s="143" customFormat="1" x14ac:dyDescent="0.25">
      <c r="A347" s="176"/>
      <c r="B347" s="169" t="s">
        <v>0</v>
      </c>
      <c r="C347" s="169" t="s">
        <v>107</v>
      </c>
      <c r="D347" s="170" t="s">
        <v>108</v>
      </c>
      <c r="E347" s="171">
        <f>E348</f>
        <v>0</v>
      </c>
      <c r="F347" s="171">
        <f t="shared" si="226"/>
        <v>558.79</v>
      </c>
      <c r="G347" s="171">
        <f t="shared" si="226"/>
        <v>558.79</v>
      </c>
      <c r="H347" s="180"/>
    </row>
    <row r="348" spans="1:11" s="143" customFormat="1" x14ac:dyDescent="0.25">
      <c r="A348" s="176"/>
      <c r="B348" s="172" t="s">
        <v>382</v>
      </c>
      <c r="C348" s="169" t="s">
        <v>107</v>
      </c>
      <c r="D348" s="170" t="s">
        <v>301</v>
      </c>
      <c r="E348" s="171">
        <v>0</v>
      </c>
      <c r="F348" s="171">
        <v>558.79</v>
      </c>
      <c r="G348" s="117">
        <f t="shared" ref="G348" si="228">E348+F348</f>
        <v>558.79</v>
      </c>
      <c r="H348" s="180"/>
    </row>
    <row r="349" spans="1:11" s="143" customFormat="1" x14ac:dyDescent="0.25">
      <c r="A349" s="176"/>
      <c r="B349" s="187" t="s">
        <v>6</v>
      </c>
      <c r="C349" s="187" t="s">
        <v>22</v>
      </c>
      <c r="D349" s="188" t="s">
        <v>23</v>
      </c>
      <c r="E349" s="189">
        <f>E350</f>
        <v>4000</v>
      </c>
      <c r="F349" s="189">
        <f t="shared" ref="F349:G351" si="229">F350</f>
        <v>441.03</v>
      </c>
      <c r="G349" s="189">
        <f t="shared" si="229"/>
        <v>4441.03</v>
      </c>
      <c r="H349" s="180"/>
    </row>
    <row r="350" spans="1:11" s="143" customFormat="1" x14ac:dyDescent="0.25">
      <c r="A350" s="176"/>
      <c r="B350" s="190" t="s">
        <v>6</v>
      </c>
      <c r="C350" s="190" t="s">
        <v>24</v>
      </c>
      <c r="D350" s="191" t="s">
        <v>25</v>
      </c>
      <c r="E350" s="192">
        <f t="shared" ref="E350" si="230">E351</f>
        <v>4000</v>
      </c>
      <c r="F350" s="192">
        <f t="shared" si="229"/>
        <v>441.03</v>
      </c>
      <c r="G350" s="192">
        <f t="shared" si="229"/>
        <v>4441.03</v>
      </c>
      <c r="H350" s="180"/>
    </row>
    <row r="351" spans="1:11" s="143" customFormat="1" x14ac:dyDescent="0.25">
      <c r="A351" s="176"/>
      <c r="B351" s="193" t="s">
        <v>6</v>
      </c>
      <c r="C351" s="193" t="s">
        <v>26</v>
      </c>
      <c r="D351" s="194" t="s">
        <v>27</v>
      </c>
      <c r="E351" s="200">
        <f>E352</f>
        <v>4000</v>
      </c>
      <c r="F351" s="200">
        <f t="shared" si="229"/>
        <v>441.03</v>
      </c>
      <c r="G351" s="200">
        <f t="shared" si="229"/>
        <v>4441.03</v>
      </c>
      <c r="H351" s="180"/>
    </row>
    <row r="352" spans="1:11" s="143" customFormat="1" x14ac:dyDescent="0.25">
      <c r="A352" s="176"/>
      <c r="B352" s="196" t="s">
        <v>11</v>
      </c>
      <c r="C352" s="196" t="s">
        <v>57</v>
      </c>
      <c r="D352" s="197" t="s">
        <v>58</v>
      </c>
      <c r="E352" s="198">
        <f>E353+E356</f>
        <v>4000</v>
      </c>
      <c r="F352" s="198">
        <f t="shared" ref="F352:G352" si="231">F353+F356</f>
        <v>441.03</v>
      </c>
      <c r="G352" s="198">
        <f t="shared" si="231"/>
        <v>4441.03</v>
      </c>
      <c r="H352" s="180"/>
    </row>
    <row r="353" spans="1:11" s="143" customFormat="1" ht="13.5" customHeight="1" x14ac:dyDescent="0.25">
      <c r="A353" s="176"/>
      <c r="B353" s="169" t="s">
        <v>0</v>
      </c>
      <c r="C353" s="169" t="s">
        <v>107</v>
      </c>
      <c r="D353" s="170" t="s">
        <v>108</v>
      </c>
      <c r="E353" s="171">
        <f>E354+E355</f>
        <v>500</v>
      </c>
      <c r="F353" s="171">
        <f t="shared" ref="F353:G353" si="232">F354+F355</f>
        <v>441.03</v>
      </c>
      <c r="G353" s="171">
        <f t="shared" si="232"/>
        <v>941.03</v>
      </c>
      <c r="H353" s="180"/>
    </row>
    <row r="354" spans="1:11" s="143" customFormat="1" x14ac:dyDescent="0.25">
      <c r="A354" s="176"/>
      <c r="B354" s="172" t="s">
        <v>253</v>
      </c>
      <c r="C354" s="172" t="s">
        <v>107</v>
      </c>
      <c r="D354" s="168" t="s">
        <v>108</v>
      </c>
      <c r="E354" s="117">
        <v>500</v>
      </c>
      <c r="F354" s="117">
        <v>0</v>
      </c>
      <c r="G354" s="117">
        <f t="shared" ref="G354:G355" si="233">E354+F354</f>
        <v>500</v>
      </c>
      <c r="H354" s="199"/>
    </row>
    <row r="355" spans="1:11" s="143" customFormat="1" x14ac:dyDescent="0.25">
      <c r="A355" s="176"/>
      <c r="B355" s="172" t="s">
        <v>381</v>
      </c>
      <c r="C355" s="172">
        <v>422</v>
      </c>
      <c r="D355" s="168" t="s">
        <v>336</v>
      </c>
      <c r="E355" s="117">
        <v>0</v>
      </c>
      <c r="F355" s="117">
        <v>441.03</v>
      </c>
      <c r="G355" s="117">
        <f t="shared" si="233"/>
        <v>441.03</v>
      </c>
      <c r="H355" s="199"/>
    </row>
    <row r="356" spans="1:11" s="143" customFormat="1" x14ac:dyDescent="0.25">
      <c r="A356" s="176"/>
      <c r="B356" s="169" t="s">
        <v>0</v>
      </c>
      <c r="C356" s="169" t="s">
        <v>118</v>
      </c>
      <c r="D356" s="170" t="s">
        <v>119</v>
      </c>
      <c r="E356" s="171">
        <f>E357</f>
        <v>3500</v>
      </c>
      <c r="F356" s="171">
        <f t="shared" ref="F356:G356" si="234">F357</f>
        <v>0</v>
      </c>
      <c r="G356" s="171">
        <f t="shared" si="234"/>
        <v>3500</v>
      </c>
      <c r="H356" s="180"/>
    </row>
    <row r="357" spans="1:11" s="143" customFormat="1" x14ac:dyDescent="0.25">
      <c r="A357" s="176"/>
      <c r="B357" s="172" t="s">
        <v>254</v>
      </c>
      <c r="C357" s="172" t="s">
        <v>118</v>
      </c>
      <c r="D357" s="168" t="s">
        <v>255</v>
      </c>
      <c r="E357" s="117">
        <v>3500</v>
      </c>
      <c r="F357" s="117">
        <v>0</v>
      </c>
      <c r="G357" s="117">
        <f t="shared" ref="G357" si="235">E357+F357</f>
        <v>3500</v>
      </c>
      <c r="H357" s="199"/>
    </row>
    <row r="358" spans="1:11" s="143" customFormat="1" x14ac:dyDescent="0.25">
      <c r="A358" s="176"/>
      <c r="B358" s="187" t="s">
        <v>6</v>
      </c>
      <c r="C358" s="187" t="s">
        <v>36</v>
      </c>
      <c r="D358" s="188" t="s">
        <v>37</v>
      </c>
      <c r="E358" s="189">
        <f>E359</f>
        <v>500</v>
      </c>
      <c r="F358" s="189">
        <f t="shared" ref="F358:G361" si="236">F359</f>
        <v>1350.12</v>
      </c>
      <c r="G358" s="189">
        <f t="shared" si="236"/>
        <v>1850.12</v>
      </c>
      <c r="H358" s="180"/>
    </row>
    <row r="359" spans="1:11" s="143" customFormat="1" x14ac:dyDescent="0.25">
      <c r="A359" s="176"/>
      <c r="B359" s="190" t="s">
        <v>6</v>
      </c>
      <c r="C359" s="190" t="s">
        <v>38</v>
      </c>
      <c r="D359" s="191" t="s">
        <v>39</v>
      </c>
      <c r="E359" s="192">
        <f t="shared" ref="E359" si="237">E360</f>
        <v>500</v>
      </c>
      <c r="F359" s="192">
        <f t="shared" si="236"/>
        <v>1350.12</v>
      </c>
      <c r="G359" s="192">
        <f t="shared" si="236"/>
        <v>1850.12</v>
      </c>
      <c r="H359" s="180"/>
    </row>
    <row r="360" spans="1:11" s="143" customFormat="1" x14ac:dyDescent="0.25">
      <c r="A360" s="176"/>
      <c r="B360" s="193" t="s">
        <v>6</v>
      </c>
      <c r="C360" s="193" t="s">
        <v>40</v>
      </c>
      <c r="D360" s="194" t="s">
        <v>41</v>
      </c>
      <c r="E360" s="200">
        <f>E361</f>
        <v>500</v>
      </c>
      <c r="F360" s="200">
        <f t="shared" si="236"/>
        <v>1350.12</v>
      </c>
      <c r="G360" s="200">
        <f t="shared" si="236"/>
        <v>1850.12</v>
      </c>
      <c r="H360" s="180"/>
    </row>
    <row r="361" spans="1:11" s="143" customFormat="1" x14ac:dyDescent="0.25">
      <c r="A361" s="176"/>
      <c r="B361" s="196" t="s">
        <v>11</v>
      </c>
      <c r="C361" s="196" t="s">
        <v>57</v>
      </c>
      <c r="D361" s="197" t="s">
        <v>58</v>
      </c>
      <c r="E361" s="198">
        <f>E362</f>
        <v>500</v>
      </c>
      <c r="F361" s="198">
        <f t="shared" si="236"/>
        <v>1350.12</v>
      </c>
      <c r="G361" s="198">
        <f t="shared" si="236"/>
        <v>1850.12</v>
      </c>
      <c r="H361" s="180"/>
    </row>
    <row r="362" spans="1:11" s="143" customFormat="1" x14ac:dyDescent="0.25">
      <c r="A362" s="176"/>
      <c r="B362" s="169" t="s">
        <v>0</v>
      </c>
      <c r="C362" s="169" t="s">
        <v>107</v>
      </c>
      <c r="D362" s="170" t="s">
        <v>108</v>
      </c>
      <c r="E362" s="171">
        <f>E363+E364</f>
        <v>500</v>
      </c>
      <c r="F362" s="171">
        <f t="shared" ref="F362:G362" si="238">F363+F364</f>
        <v>1350.12</v>
      </c>
      <c r="G362" s="171">
        <f t="shared" si="238"/>
        <v>1850.12</v>
      </c>
      <c r="H362" s="180"/>
    </row>
    <row r="363" spans="1:11" s="143" customFormat="1" x14ac:dyDescent="0.25">
      <c r="A363" s="176"/>
      <c r="B363" s="172" t="s">
        <v>256</v>
      </c>
      <c r="C363" s="172" t="s">
        <v>107</v>
      </c>
      <c r="D363" s="168" t="s">
        <v>108</v>
      </c>
      <c r="E363" s="117">
        <v>500</v>
      </c>
      <c r="F363" s="117">
        <v>0</v>
      </c>
      <c r="G363" s="117">
        <f t="shared" ref="G363:G364" si="239">E363+F363</f>
        <v>500</v>
      </c>
      <c r="H363" s="199"/>
      <c r="I363" s="50"/>
      <c r="K363" s="50"/>
    </row>
    <row r="364" spans="1:11" s="143" customFormat="1" x14ac:dyDescent="0.25">
      <c r="A364" s="201"/>
      <c r="B364" s="169" t="s">
        <v>383</v>
      </c>
      <c r="C364" s="169">
        <v>422</v>
      </c>
      <c r="D364" s="170" t="s">
        <v>300</v>
      </c>
      <c r="E364" s="171">
        <v>0</v>
      </c>
      <c r="F364" s="171">
        <v>1350.12</v>
      </c>
      <c r="G364" s="171">
        <f t="shared" si="239"/>
        <v>1350.12</v>
      </c>
      <c r="H364" s="180"/>
      <c r="I364" s="50"/>
      <c r="K364" s="50"/>
    </row>
    <row r="365" spans="1:11" s="143" customFormat="1" x14ac:dyDescent="0.25">
      <c r="A365" s="176"/>
      <c r="B365" s="187" t="s">
        <v>6</v>
      </c>
      <c r="C365" s="187" t="s">
        <v>44</v>
      </c>
      <c r="D365" s="188" t="s">
        <v>337</v>
      </c>
      <c r="E365" s="189">
        <f>E366</f>
        <v>0</v>
      </c>
      <c r="F365" s="189">
        <f t="shared" ref="F365:G368" si="240">F366</f>
        <v>84.44</v>
      </c>
      <c r="G365" s="189">
        <f t="shared" si="240"/>
        <v>84.44</v>
      </c>
      <c r="H365" s="180"/>
      <c r="I365" s="50"/>
      <c r="K365" s="50"/>
    </row>
    <row r="366" spans="1:11" s="143" customFormat="1" x14ac:dyDescent="0.25">
      <c r="A366" s="176"/>
      <c r="B366" s="190" t="s">
        <v>6</v>
      </c>
      <c r="C366" s="190" t="s">
        <v>46</v>
      </c>
      <c r="D366" s="191" t="s">
        <v>47</v>
      </c>
      <c r="E366" s="192">
        <f>E367</f>
        <v>0</v>
      </c>
      <c r="F366" s="192">
        <f t="shared" si="240"/>
        <v>84.44</v>
      </c>
      <c r="G366" s="192">
        <f t="shared" si="240"/>
        <v>84.44</v>
      </c>
      <c r="H366" s="180"/>
      <c r="I366" s="50"/>
      <c r="K366" s="50"/>
    </row>
    <row r="367" spans="1:11" s="143" customFormat="1" x14ac:dyDescent="0.25">
      <c r="A367" s="176"/>
      <c r="B367" s="196" t="s">
        <v>11</v>
      </c>
      <c r="C367" s="196" t="s">
        <v>57</v>
      </c>
      <c r="D367" s="197" t="s">
        <v>58</v>
      </c>
      <c r="E367" s="198">
        <f>E368</f>
        <v>0</v>
      </c>
      <c r="F367" s="198">
        <f t="shared" si="240"/>
        <v>84.44</v>
      </c>
      <c r="G367" s="198">
        <f t="shared" si="240"/>
        <v>84.44</v>
      </c>
      <c r="H367" s="180"/>
      <c r="I367" s="50"/>
      <c r="K367" s="50"/>
    </row>
    <row r="368" spans="1:11" s="143" customFormat="1" x14ac:dyDescent="0.25">
      <c r="A368" s="176"/>
      <c r="B368" s="169" t="s">
        <v>0</v>
      </c>
      <c r="C368" s="169" t="s">
        <v>107</v>
      </c>
      <c r="D368" s="170" t="s">
        <v>108</v>
      </c>
      <c r="E368" s="171">
        <f>E369</f>
        <v>0</v>
      </c>
      <c r="F368" s="171">
        <f t="shared" si="240"/>
        <v>84.44</v>
      </c>
      <c r="G368" s="171">
        <f t="shared" si="240"/>
        <v>84.44</v>
      </c>
      <c r="H368" s="180"/>
      <c r="I368" s="50"/>
      <c r="K368" s="50"/>
    </row>
    <row r="369" spans="1:13" s="143" customFormat="1" x14ac:dyDescent="0.25">
      <c r="A369" s="201"/>
      <c r="B369" s="169" t="s">
        <v>384</v>
      </c>
      <c r="C369" s="169">
        <v>422</v>
      </c>
      <c r="D369" s="170" t="s">
        <v>338</v>
      </c>
      <c r="E369" s="171">
        <v>0</v>
      </c>
      <c r="F369" s="171">
        <v>84.44</v>
      </c>
      <c r="G369" s="171">
        <f t="shared" ref="G369" si="241">E369+F369</f>
        <v>84.44</v>
      </c>
      <c r="H369" s="180"/>
      <c r="I369" s="50"/>
      <c r="K369" s="50"/>
    </row>
    <row r="370" spans="1:13" s="143" customFormat="1" x14ac:dyDescent="0.25">
      <c r="A370" s="176"/>
      <c r="B370" s="181" t="s">
        <v>83</v>
      </c>
      <c r="C370" s="181" t="s">
        <v>128</v>
      </c>
      <c r="D370" s="182" t="s">
        <v>129</v>
      </c>
      <c r="E370" s="183">
        <f>E371</f>
        <v>2500</v>
      </c>
      <c r="F370" s="183">
        <f t="shared" ref="F370:G371" si="242">F371</f>
        <v>6350</v>
      </c>
      <c r="G370" s="183">
        <f t="shared" si="242"/>
        <v>8850</v>
      </c>
      <c r="H370" s="180"/>
      <c r="I370" s="50"/>
      <c r="K370" s="50"/>
    </row>
    <row r="371" spans="1:13" s="143" customFormat="1" x14ac:dyDescent="0.25">
      <c r="A371" s="176"/>
      <c r="B371" s="184" t="s">
        <v>84</v>
      </c>
      <c r="C371" s="184" t="s">
        <v>130</v>
      </c>
      <c r="D371" s="185" t="s">
        <v>129</v>
      </c>
      <c r="E371" s="186">
        <f>E372</f>
        <v>2500</v>
      </c>
      <c r="F371" s="186">
        <f t="shared" si="242"/>
        <v>6350</v>
      </c>
      <c r="G371" s="186">
        <f t="shared" si="242"/>
        <v>8850</v>
      </c>
      <c r="H371" s="180"/>
      <c r="I371" s="50"/>
      <c r="K371" s="50"/>
    </row>
    <row r="372" spans="1:13" s="143" customFormat="1" x14ac:dyDescent="0.25">
      <c r="A372" s="176"/>
      <c r="B372" s="187" t="s">
        <v>6</v>
      </c>
      <c r="C372" s="187" t="s">
        <v>85</v>
      </c>
      <c r="D372" s="188" t="s">
        <v>86</v>
      </c>
      <c r="E372" s="189">
        <f>E373+E378</f>
        <v>2500</v>
      </c>
      <c r="F372" s="189">
        <f>F373+F378</f>
        <v>6350</v>
      </c>
      <c r="G372" s="189">
        <f>G373+G378</f>
        <v>8850</v>
      </c>
      <c r="H372" s="180"/>
      <c r="I372" s="50"/>
      <c r="K372" s="50"/>
    </row>
    <row r="373" spans="1:13" s="143" customFormat="1" x14ac:dyDescent="0.25">
      <c r="A373" s="176"/>
      <c r="B373" s="190" t="s">
        <v>6</v>
      </c>
      <c r="C373" s="190" t="s">
        <v>114</v>
      </c>
      <c r="D373" s="191" t="s">
        <v>115</v>
      </c>
      <c r="E373" s="192">
        <f t="shared" ref="E373:G374" si="243">E374</f>
        <v>2500</v>
      </c>
      <c r="F373" s="192">
        <f t="shared" si="243"/>
        <v>-1000</v>
      </c>
      <c r="G373" s="192">
        <f t="shared" si="243"/>
        <v>1500</v>
      </c>
      <c r="H373" s="180"/>
      <c r="I373" s="50"/>
      <c r="K373" s="50"/>
    </row>
    <row r="374" spans="1:13" s="143" customFormat="1" x14ac:dyDescent="0.25">
      <c r="A374" s="176"/>
      <c r="B374" s="196" t="s">
        <v>11</v>
      </c>
      <c r="C374" s="196" t="s">
        <v>57</v>
      </c>
      <c r="D374" s="197" t="s">
        <v>58</v>
      </c>
      <c r="E374" s="198">
        <f t="shared" si="243"/>
        <v>2500</v>
      </c>
      <c r="F374" s="198">
        <f t="shared" si="243"/>
        <v>-1000</v>
      </c>
      <c r="G374" s="198">
        <f t="shared" si="243"/>
        <v>1500</v>
      </c>
      <c r="H374" s="180"/>
      <c r="I374" s="50"/>
      <c r="K374" s="50"/>
    </row>
    <row r="375" spans="1:13" s="143" customFormat="1" x14ac:dyDescent="0.25">
      <c r="A375" s="176"/>
      <c r="B375" s="169" t="s">
        <v>0</v>
      </c>
      <c r="C375" s="169" t="s">
        <v>89</v>
      </c>
      <c r="D375" s="170" t="s">
        <v>90</v>
      </c>
      <c r="E375" s="171">
        <f>SUM(E376:E377)</f>
        <v>2500</v>
      </c>
      <c r="F375" s="171">
        <f t="shared" ref="F375:G375" si="244">SUM(F376:F377)</f>
        <v>-1000</v>
      </c>
      <c r="G375" s="171">
        <f t="shared" si="244"/>
        <v>1500</v>
      </c>
      <c r="H375" s="180"/>
      <c r="I375" s="50"/>
      <c r="K375" s="50"/>
    </row>
    <row r="376" spans="1:13" s="143" customFormat="1" x14ac:dyDescent="0.25">
      <c r="A376" s="176"/>
      <c r="B376" s="172" t="s">
        <v>257</v>
      </c>
      <c r="C376" s="172" t="s">
        <v>89</v>
      </c>
      <c r="D376" s="168" t="s">
        <v>163</v>
      </c>
      <c r="E376" s="117">
        <v>1500</v>
      </c>
      <c r="F376" s="117">
        <v>0</v>
      </c>
      <c r="G376" s="117">
        <f t="shared" ref="G376:G377" si="245">E376+F376</f>
        <v>1500</v>
      </c>
      <c r="H376" s="199"/>
      <c r="I376" s="50"/>
      <c r="K376" s="50"/>
    </row>
    <row r="377" spans="1:13" s="143" customFormat="1" x14ac:dyDescent="0.25">
      <c r="A377" s="176"/>
      <c r="B377" s="172" t="s">
        <v>258</v>
      </c>
      <c r="C377" s="172" t="s">
        <v>89</v>
      </c>
      <c r="D377" s="168" t="s">
        <v>164</v>
      </c>
      <c r="E377" s="117">
        <v>1000</v>
      </c>
      <c r="F377" s="117">
        <v>-1000</v>
      </c>
      <c r="G377" s="117">
        <f t="shared" si="245"/>
        <v>0</v>
      </c>
      <c r="H377" s="199"/>
      <c r="I377" s="50"/>
      <c r="K377" s="50"/>
    </row>
    <row r="378" spans="1:13" s="143" customFormat="1" ht="15.75" customHeight="1" x14ac:dyDescent="0.25">
      <c r="A378" s="176"/>
      <c r="B378" s="190" t="s">
        <v>6</v>
      </c>
      <c r="C378" s="204" t="s">
        <v>267</v>
      </c>
      <c r="D378" s="191" t="s">
        <v>294</v>
      </c>
      <c r="E378" s="192">
        <f>E379</f>
        <v>0</v>
      </c>
      <c r="F378" s="192">
        <f t="shared" ref="F378:G378" si="246">F379</f>
        <v>7350</v>
      </c>
      <c r="G378" s="192">
        <f t="shared" si="246"/>
        <v>7350</v>
      </c>
      <c r="H378" s="180"/>
      <c r="I378" s="50"/>
      <c r="K378" s="50"/>
    </row>
    <row r="379" spans="1:13" s="143" customFormat="1" x14ac:dyDescent="0.25">
      <c r="A379" s="176"/>
      <c r="B379" s="196" t="s">
        <v>11</v>
      </c>
      <c r="C379" s="196" t="s">
        <v>57</v>
      </c>
      <c r="D379" s="197" t="s">
        <v>58</v>
      </c>
      <c r="E379" s="198">
        <f>E380+E384</f>
        <v>0</v>
      </c>
      <c r="F379" s="198">
        <f t="shared" ref="F379:G379" si="247">F380+F384</f>
        <v>7350</v>
      </c>
      <c r="G379" s="198">
        <f t="shared" si="247"/>
        <v>7350</v>
      </c>
      <c r="H379" s="180"/>
      <c r="I379" s="50"/>
      <c r="K379" s="50"/>
    </row>
    <row r="380" spans="1:13" s="143" customFormat="1" x14ac:dyDescent="0.25">
      <c r="A380" s="176"/>
      <c r="B380" s="169" t="s">
        <v>0</v>
      </c>
      <c r="C380" s="169" t="s">
        <v>89</v>
      </c>
      <c r="D380" s="170" t="s">
        <v>90</v>
      </c>
      <c r="E380" s="171">
        <f>SUM(E381:E383)</f>
        <v>0</v>
      </c>
      <c r="F380" s="171">
        <f t="shared" ref="F380:G380" si="248">SUM(F381:F383)</f>
        <v>7350</v>
      </c>
      <c r="G380" s="171">
        <f t="shared" si="248"/>
        <v>7350</v>
      </c>
      <c r="H380" s="180"/>
      <c r="I380" s="50"/>
      <c r="L380" s="50"/>
      <c r="M380" s="52"/>
    </row>
    <row r="381" spans="1:13" s="143" customFormat="1" x14ac:dyDescent="0.25">
      <c r="A381" s="176"/>
      <c r="B381" s="172" t="s">
        <v>364</v>
      </c>
      <c r="C381" s="172" t="s">
        <v>89</v>
      </c>
      <c r="D381" s="168" t="s">
        <v>164</v>
      </c>
      <c r="E381" s="117">
        <v>0</v>
      </c>
      <c r="F381" s="117">
        <v>5350</v>
      </c>
      <c r="G381" s="117">
        <f t="shared" ref="G381:G382" si="249">E381+F381</f>
        <v>5350</v>
      </c>
      <c r="H381" s="199"/>
      <c r="I381" s="50"/>
      <c r="L381" s="50"/>
      <c r="M381" s="52"/>
    </row>
    <row r="382" spans="1:13" s="143" customFormat="1" x14ac:dyDescent="0.25">
      <c r="A382" s="176"/>
      <c r="B382" s="172" t="s">
        <v>365</v>
      </c>
      <c r="C382" s="172" t="s">
        <v>89</v>
      </c>
      <c r="D382" s="168" t="s">
        <v>283</v>
      </c>
      <c r="E382" s="117">
        <v>0</v>
      </c>
      <c r="F382" s="117">
        <v>1000</v>
      </c>
      <c r="G382" s="117">
        <f t="shared" si="249"/>
        <v>1000</v>
      </c>
      <c r="H382" s="199"/>
      <c r="I382" s="50"/>
      <c r="L382" s="50"/>
      <c r="M382" s="52"/>
    </row>
    <row r="383" spans="1:13" s="143" customFormat="1" x14ac:dyDescent="0.25">
      <c r="A383" s="176"/>
      <c r="B383" s="172" t="s">
        <v>366</v>
      </c>
      <c r="C383" s="172">
        <v>323</v>
      </c>
      <c r="D383" s="168" t="s">
        <v>295</v>
      </c>
      <c r="E383" s="117">
        <v>0</v>
      </c>
      <c r="F383" s="117">
        <v>1000</v>
      </c>
      <c r="G383" s="117">
        <f>E383+F383</f>
        <v>1000</v>
      </c>
      <c r="H383" s="199"/>
      <c r="I383" s="50"/>
      <c r="L383" s="50"/>
      <c r="M383" s="52"/>
    </row>
    <row r="384" spans="1:13" s="143" customFormat="1" x14ac:dyDescent="0.25">
      <c r="A384" s="176"/>
      <c r="B384" s="169"/>
      <c r="C384" s="169">
        <v>922</v>
      </c>
      <c r="D384" s="170" t="s">
        <v>341</v>
      </c>
      <c r="E384" s="171">
        <f>E385</f>
        <v>0</v>
      </c>
      <c r="F384" s="171">
        <f t="shared" ref="F384:G384" si="250">F385</f>
        <v>0</v>
      </c>
      <c r="G384" s="171">
        <f t="shared" si="250"/>
        <v>0</v>
      </c>
      <c r="H384" s="180"/>
      <c r="I384" s="50"/>
      <c r="K384" s="50"/>
    </row>
    <row r="385" spans="1:11" s="143" customFormat="1" x14ac:dyDescent="0.25">
      <c r="A385" s="176"/>
      <c r="B385" s="172" t="s">
        <v>344</v>
      </c>
      <c r="C385" s="169">
        <v>92221</v>
      </c>
      <c r="D385" s="168" t="s">
        <v>340</v>
      </c>
      <c r="E385" s="117">
        <v>0</v>
      </c>
      <c r="F385" s="117">
        <v>0</v>
      </c>
      <c r="G385" s="117">
        <f t="shared" ref="G385" si="251">E385+F385</f>
        <v>0</v>
      </c>
      <c r="H385" s="199"/>
      <c r="I385" s="50"/>
      <c r="K385" s="50"/>
    </row>
    <row r="386" spans="1:11" s="143" customFormat="1" x14ac:dyDescent="0.25">
      <c r="A386" s="176"/>
      <c r="H386" s="51"/>
      <c r="I386" s="50"/>
      <c r="K386" s="50"/>
    </row>
    <row r="387" spans="1:11" s="143" customFormat="1" x14ac:dyDescent="0.25">
      <c r="A387" s="205"/>
      <c r="B387" s="42"/>
      <c r="C387" s="42"/>
      <c r="D387" s="206" t="s">
        <v>414</v>
      </c>
      <c r="E387" s="161">
        <v>1435816</v>
      </c>
      <c r="F387" s="164">
        <v>97225.65</v>
      </c>
      <c r="G387" s="161">
        <f>E387+F387</f>
        <v>1533041.65</v>
      </c>
      <c r="H387" s="199"/>
      <c r="I387" s="50"/>
      <c r="K387" s="50"/>
    </row>
    <row r="388" spans="1:11" s="143" customFormat="1" x14ac:dyDescent="0.25">
      <c r="A388" s="205"/>
      <c r="B388" s="42" t="s">
        <v>334</v>
      </c>
      <c r="C388" s="42" t="s">
        <v>89</v>
      </c>
      <c r="D388" s="207" t="s">
        <v>269</v>
      </c>
      <c r="E388" s="167">
        <v>36000</v>
      </c>
      <c r="F388" s="165">
        <v>0</v>
      </c>
      <c r="G388" s="167">
        <f>E388+F388</f>
        <v>36000</v>
      </c>
      <c r="H388" s="199"/>
      <c r="I388" s="50"/>
      <c r="K388" s="50"/>
    </row>
    <row r="389" spans="1:11" s="51" customFormat="1" x14ac:dyDescent="0.25">
      <c r="A389" s="208"/>
      <c r="B389" s="209"/>
      <c r="C389" s="209"/>
      <c r="D389" s="162" t="s">
        <v>416</v>
      </c>
      <c r="E389" s="163">
        <f>SUM(E387:E388)</f>
        <v>1471816</v>
      </c>
      <c r="F389" s="166">
        <f>SUM(F387:F388)</f>
        <v>97225.65</v>
      </c>
      <c r="G389" s="163">
        <f>SUM(G387:G388)</f>
        <v>1569041.65</v>
      </c>
      <c r="I389" s="50"/>
      <c r="J389" s="143"/>
      <c r="K389" s="50"/>
    </row>
  </sheetData>
  <pageMargins left="0.39370078740157499" right="0.196850393700787" top="0.39370078740157499" bottom="0.63976377952755903" header="0.39370078740157499" footer="0.39370078740157499"/>
  <pageSetup paperSize="9" scale="64" fitToHeight="0" orientation="portrait" r:id="rId1"/>
  <headerFooter alignWithMargins="0">
    <oddFooter>&amp;L&amp;"Arial,Regular"&amp;8 LC147RP-IRSP &amp;C&amp;"Arial,Regular"&amp;8Stranica &amp;P od &amp;N &amp;R&amp;"Arial,Regular"&amp;8 *Obrada LC*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9"/>
  <sheetViews>
    <sheetView workbookViewId="0">
      <selection activeCell="T13" sqref="T13"/>
    </sheetView>
  </sheetViews>
  <sheetFormatPr defaultRowHeight="15" x14ac:dyDescent="0.25"/>
  <cols>
    <col min="1" max="3" width="9.140625" style="129"/>
    <col min="4" max="4" width="10.42578125" style="129" customWidth="1"/>
    <col min="5" max="5" width="9.140625" style="129"/>
    <col min="6" max="6" width="10" style="129" bestFit="1" customWidth="1"/>
    <col min="7" max="7" width="9.140625" style="129"/>
    <col min="8" max="8" width="10.28515625" style="129" customWidth="1"/>
    <col min="9" max="9" width="10" style="129" customWidth="1"/>
    <col min="10" max="17" width="9.140625" style="129"/>
    <col min="18" max="18" width="10.85546875" style="129" customWidth="1"/>
    <col min="19" max="19" width="9.140625" style="129"/>
    <col min="20" max="20" width="6" style="129" customWidth="1"/>
    <col min="21" max="22" width="11.7109375" style="129" bestFit="1" customWidth="1"/>
    <col min="23" max="16384" width="9.140625" style="129"/>
  </cols>
  <sheetData>
    <row r="2" spans="1:20" x14ac:dyDescent="0.25"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75" thickBot="1" x14ac:dyDescent="0.3"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5.75" thickBot="1" x14ac:dyDescent="0.3">
      <c r="E4" s="55"/>
      <c r="F4" s="214" t="s">
        <v>318</v>
      </c>
      <c r="G4" s="215"/>
      <c r="H4" s="214" t="s">
        <v>319</v>
      </c>
      <c r="I4" s="215"/>
      <c r="J4" s="216" t="s">
        <v>320</v>
      </c>
      <c r="K4" s="216"/>
      <c r="L4" s="214" t="s">
        <v>321</v>
      </c>
      <c r="M4" s="215"/>
      <c r="N4" s="216" t="s">
        <v>322</v>
      </c>
      <c r="O4" s="216"/>
      <c r="P4" s="214" t="s">
        <v>323</v>
      </c>
      <c r="Q4" s="215"/>
      <c r="R4" s="56"/>
      <c r="S4" s="55"/>
      <c r="T4" s="55"/>
    </row>
    <row r="5" spans="1:20" ht="15.75" thickBot="1" x14ac:dyDescent="0.3">
      <c r="A5" s="132"/>
      <c r="B5" s="112" t="s">
        <v>349</v>
      </c>
      <c r="C5" s="134" t="s">
        <v>406</v>
      </c>
      <c r="E5" s="55"/>
      <c r="F5" s="57" t="s">
        <v>324</v>
      </c>
      <c r="G5" s="58" t="s">
        <v>325</v>
      </c>
      <c r="H5" s="57" t="s">
        <v>324</v>
      </c>
      <c r="I5" s="85" t="s">
        <v>325</v>
      </c>
      <c r="J5" s="57" t="s">
        <v>324</v>
      </c>
      <c r="K5" s="58" t="s">
        <v>325</v>
      </c>
      <c r="L5" s="57" t="s">
        <v>324</v>
      </c>
      <c r="M5" s="85" t="s">
        <v>325</v>
      </c>
      <c r="N5" s="57" t="s">
        <v>324</v>
      </c>
      <c r="O5" s="58" t="s">
        <v>325</v>
      </c>
      <c r="P5" s="57" t="s">
        <v>324</v>
      </c>
      <c r="Q5" s="58" t="s">
        <v>325</v>
      </c>
      <c r="R5" s="59"/>
      <c r="S5" s="55"/>
      <c r="T5" s="55"/>
    </row>
    <row r="6" spans="1:20" x14ac:dyDescent="0.25">
      <c r="A6" s="132"/>
      <c r="B6" s="52">
        <v>8296.7000000000007</v>
      </c>
      <c r="C6" s="135">
        <v>441.03</v>
      </c>
      <c r="E6" s="76"/>
      <c r="F6" s="60">
        <v>12000</v>
      </c>
      <c r="G6" s="94">
        <v>10500</v>
      </c>
      <c r="H6" s="60">
        <v>1142600</v>
      </c>
      <c r="I6" s="96">
        <v>1076000</v>
      </c>
      <c r="J6" s="60">
        <v>3300</v>
      </c>
      <c r="K6" s="94">
        <v>4024.71</v>
      </c>
      <c r="L6" s="60">
        <v>1500</v>
      </c>
      <c r="M6" s="98">
        <v>1500</v>
      </c>
      <c r="N6" s="60">
        <v>1300</v>
      </c>
      <c r="O6" s="94">
        <v>1300</v>
      </c>
      <c r="P6" s="60">
        <v>1500</v>
      </c>
      <c r="Q6" s="94">
        <v>1600</v>
      </c>
      <c r="R6" s="59"/>
      <c r="S6" s="55"/>
      <c r="T6" s="55"/>
    </row>
    <row r="7" spans="1:20" x14ac:dyDescent="0.25">
      <c r="A7" s="132"/>
      <c r="B7" s="52">
        <v>2738.13</v>
      </c>
      <c r="C7" s="52">
        <v>1228.82</v>
      </c>
      <c r="E7" s="76"/>
      <c r="F7" s="61">
        <v>5343.54</v>
      </c>
      <c r="G7" s="62">
        <v>6843.54</v>
      </c>
      <c r="H7" s="61">
        <v>1000</v>
      </c>
      <c r="I7" s="97">
        <v>66600</v>
      </c>
      <c r="J7" s="61">
        <v>56000</v>
      </c>
      <c r="K7" s="108">
        <v>58738.13</v>
      </c>
      <c r="L7" s="61"/>
      <c r="M7" s="63"/>
      <c r="N7" s="61">
        <v>2000</v>
      </c>
      <c r="O7" s="95">
        <v>2000</v>
      </c>
      <c r="P7" s="61">
        <v>100</v>
      </c>
      <c r="Q7" s="62">
        <v>84.44</v>
      </c>
      <c r="R7" s="59"/>
      <c r="S7" s="55"/>
      <c r="T7" s="55"/>
    </row>
    <row r="8" spans="1:20" x14ac:dyDescent="0.25">
      <c r="A8" s="132"/>
      <c r="B8" s="52"/>
      <c r="C8" s="52">
        <v>570</v>
      </c>
      <c r="E8" s="76"/>
      <c r="F8" s="61"/>
      <c r="G8" s="62"/>
      <c r="H8" s="61">
        <v>4000</v>
      </c>
      <c r="I8" s="97">
        <v>25120.89</v>
      </c>
      <c r="J8" s="111">
        <v>500</v>
      </c>
      <c r="K8" s="95">
        <v>558.79</v>
      </c>
      <c r="L8" s="61"/>
      <c r="M8" s="63"/>
      <c r="N8" s="111">
        <v>500</v>
      </c>
      <c r="O8" s="62">
        <v>1850.12</v>
      </c>
      <c r="P8" s="111">
        <v>84.44</v>
      </c>
      <c r="Q8" s="62"/>
      <c r="R8" s="59"/>
      <c r="S8" s="55"/>
      <c r="T8" s="55"/>
    </row>
    <row r="9" spans="1:20" x14ac:dyDescent="0.25">
      <c r="A9" s="132"/>
      <c r="B9" s="52"/>
      <c r="C9" s="52">
        <v>372.07</v>
      </c>
      <c r="E9" s="76"/>
      <c r="F9" s="64"/>
      <c r="G9" s="65"/>
      <c r="H9" s="64">
        <v>48300</v>
      </c>
      <c r="I9" s="99">
        <v>1000</v>
      </c>
      <c r="J9" s="102">
        <v>224.71</v>
      </c>
      <c r="K9" s="100"/>
      <c r="L9" s="64"/>
      <c r="M9" s="66"/>
      <c r="N9" s="102">
        <v>1350.12</v>
      </c>
      <c r="O9" s="65"/>
      <c r="P9" s="64"/>
      <c r="Q9" s="65"/>
      <c r="R9" s="59"/>
      <c r="S9" s="55"/>
      <c r="T9" s="55"/>
    </row>
    <row r="10" spans="1:20" x14ac:dyDescent="0.25">
      <c r="A10" s="132"/>
      <c r="B10" s="52"/>
      <c r="C10" s="52">
        <v>500</v>
      </c>
      <c r="E10" s="76"/>
      <c r="F10" s="64"/>
      <c r="G10" s="65"/>
      <c r="H10" s="64">
        <v>35500</v>
      </c>
      <c r="I10" s="99">
        <v>675</v>
      </c>
      <c r="J10" s="102">
        <v>558.79</v>
      </c>
      <c r="K10" s="65"/>
      <c r="L10" s="64"/>
      <c r="M10" s="66"/>
      <c r="N10" s="64"/>
      <c r="O10" s="65"/>
      <c r="P10" s="64"/>
      <c r="Q10" s="65"/>
      <c r="R10" s="67"/>
      <c r="S10" s="55"/>
      <c r="T10" s="55"/>
    </row>
    <row r="11" spans="1:20" x14ac:dyDescent="0.25">
      <c r="A11" s="132"/>
      <c r="B11" s="52"/>
      <c r="C11" s="52">
        <v>224.71</v>
      </c>
      <c r="E11" s="112"/>
      <c r="F11" s="64"/>
      <c r="G11" s="65"/>
      <c r="H11" s="64">
        <v>675</v>
      </c>
      <c r="I11" s="99">
        <v>56596.7</v>
      </c>
      <c r="J11" s="101">
        <v>2738.13</v>
      </c>
      <c r="K11" s="65"/>
      <c r="L11" s="64"/>
      <c r="M11" s="66"/>
      <c r="N11" s="64"/>
      <c r="O11" s="65"/>
      <c r="P11" s="64"/>
      <c r="Q11" s="65"/>
      <c r="R11" s="67"/>
      <c r="S11" s="55"/>
      <c r="T11" s="55"/>
    </row>
    <row r="12" spans="1:20" x14ac:dyDescent="0.25">
      <c r="A12" s="132"/>
      <c r="B12" s="52"/>
      <c r="C12" s="52">
        <v>558.79</v>
      </c>
      <c r="E12" s="112"/>
      <c r="F12" s="64"/>
      <c r="G12" s="65"/>
      <c r="H12" s="64">
        <v>22950</v>
      </c>
      <c r="I12" s="99">
        <v>35500</v>
      </c>
      <c r="J12" s="101"/>
      <c r="K12" s="65"/>
      <c r="L12" s="64"/>
      <c r="M12" s="66"/>
      <c r="N12" s="64"/>
      <c r="O12" s="65"/>
      <c r="P12" s="64"/>
      <c r="Q12" s="65"/>
      <c r="R12" s="67"/>
      <c r="S12" s="55"/>
      <c r="T12" s="55"/>
    </row>
    <row r="13" spans="1:20" s="132" customFormat="1" x14ac:dyDescent="0.25">
      <c r="B13" s="52"/>
      <c r="C13" s="52">
        <v>500</v>
      </c>
      <c r="E13" s="134"/>
      <c r="F13" s="64"/>
      <c r="G13" s="65"/>
      <c r="H13" s="102">
        <v>441.03</v>
      </c>
      <c r="I13" s="99">
        <v>4441.03</v>
      </c>
      <c r="J13" s="101"/>
      <c r="K13" s="65"/>
      <c r="L13" s="64"/>
      <c r="M13" s="66"/>
      <c r="N13" s="64"/>
      <c r="O13" s="65"/>
      <c r="P13" s="64"/>
      <c r="Q13" s="65"/>
      <c r="R13" s="67"/>
      <c r="S13" s="55"/>
      <c r="T13" s="55"/>
    </row>
    <row r="14" spans="1:20" s="132" customFormat="1" x14ac:dyDescent="0.25">
      <c r="B14" s="52"/>
      <c r="C14" s="52">
        <v>1350.12</v>
      </c>
      <c r="D14" s="112"/>
      <c r="E14" s="134"/>
      <c r="F14" s="64"/>
      <c r="G14" s="65"/>
      <c r="H14" s="102">
        <v>1228.82</v>
      </c>
      <c r="I14" s="99"/>
      <c r="J14" s="101"/>
      <c r="K14" s="65"/>
      <c r="L14" s="64"/>
      <c r="M14" s="66"/>
      <c r="N14" s="64"/>
      <c r="O14" s="65"/>
      <c r="P14" s="64"/>
      <c r="Q14" s="65"/>
      <c r="R14" s="67"/>
      <c r="S14" s="55"/>
      <c r="T14" s="55"/>
    </row>
    <row r="15" spans="1:20" s="132" customFormat="1" x14ac:dyDescent="0.25">
      <c r="B15" s="136"/>
      <c r="C15" s="136">
        <v>84.44</v>
      </c>
      <c r="E15" s="134"/>
      <c r="F15" s="64"/>
      <c r="G15" s="65"/>
      <c r="H15" s="102">
        <v>570</v>
      </c>
      <c r="I15" s="99"/>
      <c r="J15" s="101"/>
      <c r="K15" s="65"/>
      <c r="L15" s="64"/>
      <c r="M15" s="66"/>
      <c r="N15" s="64"/>
      <c r="O15" s="65"/>
      <c r="P15" s="64"/>
      <c r="Q15" s="65"/>
      <c r="R15" s="67"/>
      <c r="S15" s="55"/>
      <c r="T15" s="55"/>
    </row>
    <row r="16" spans="1:20" x14ac:dyDescent="0.25">
      <c r="B16" s="137">
        <f>SUM(B6:B15)</f>
        <v>11034.830000000002</v>
      </c>
      <c r="C16" s="138">
        <f>SUM(C6:C15)</f>
        <v>5829.98</v>
      </c>
      <c r="E16" s="134"/>
      <c r="F16" s="64"/>
      <c r="G16" s="65"/>
      <c r="H16" s="102">
        <v>372.07</v>
      </c>
      <c r="I16" s="99"/>
      <c r="J16" s="64"/>
      <c r="K16" s="65"/>
      <c r="L16" s="64"/>
      <c r="M16" s="66"/>
      <c r="N16" s="64"/>
      <c r="O16" s="65"/>
      <c r="P16" s="64"/>
      <c r="Q16" s="65"/>
      <c r="R16" s="67"/>
      <c r="S16" s="55"/>
      <c r="T16" s="55"/>
    </row>
    <row r="17" spans="2:22" x14ac:dyDescent="0.25">
      <c r="C17" s="50"/>
      <c r="D17" s="127"/>
      <c r="E17" s="112"/>
      <c r="F17" s="64"/>
      <c r="G17" s="100"/>
      <c r="H17" s="133">
        <v>8296.7000000000007</v>
      </c>
      <c r="I17" s="97"/>
      <c r="J17" s="61"/>
      <c r="K17" s="62"/>
      <c r="L17" s="61"/>
      <c r="M17" s="63"/>
      <c r="N17" s="64"/>
      <c r="O17" s="100"/>
      <c r="P17" s="61"/>
      <c r="Q17" s="62"/>
      <c r="R17" s="67"/>
      <c r="S17" s="55"/>
      <c r="T17" s="55"/>
    </row>
    <row r="18" spans="2:22" ht="15.75" thickBot="1" x14ac:dyDescent="0.3">
      <c r="C18" s="50"/>
      <c r="D18" s="114"/>
      <c r="E18" s="76"/>
      <c r="F18" s="102"/>
      <c r="G18" s="107"/>
      <c r="H18" s="86"/>
      <c r="I18" s="115"/>
      <c r="J18" s="109"/>
      <c r="K18" s="110"/>
      <c r="L18" s="86"/>
      <c r="M18" s="67"/>
      <c r="N18" s="111"/>
      <c r="O18" s="108"/>
      <c r="P18" s="111"/>
      <c r="Q18" s="108"/>
      <c r="R18" s="67"/>
      <c r="S18" s="55"/>
      <c r="T18" s="55"/>
    </row>
    <row r="19" spans="2:22" ht="15.75" thickBot="1" x14ac:dyDescent="0.3">
      <c r="C19" s="50"/>
      <c r="E19" s="55"/>
      <c r="F19" s="103">
        <f t="shared" ref="F19:Q19" si="0">SUM(F6:F18)</f>
        <v>17343.54</v>
      </c>
      <c r="G19" s="103">
        <f t="shared" si="0"/>
        <v>17343.54</v>
      </c>
      <c r="H19" s="103">
        <f t="shared" si="0"/>
        <v>1265933.6200000001</v>
      </c>
      <c r="I19" s="103">
        <f t="shared" si="0"/>
        <v>1265933.6199999999</v>
      </c>
      <c r="J19" s="103">
        <f t="shared" si="0"/>
        <v>63321.63</v>
      </c>
      <c r="K19" s="103">
        <f t="shared" si="0"/>
        <v>63321.63</v>
      </c>
      <c r="L19" s="103">
        <f t="shared" si="0"/>
        <v>1500</v>
      </c>
      <c r="M19" s="103">
        <f t="shared" si="0"/>
        <v>1500</v>
      </c>
      <c r="N19" s="103">
        <f t="shared" si="0"/>
        <v>5150.12</v>
      </c>
      <c r="O19" s="103">
        <f t="shared" si="0"/>
        <v>5150.12</v>
      </c>
      <c r="P19" s="103">
        <f t="shared" si="0"/>
        <v>1684.44</v>
      </c>
      <c r="Q19" s="104">
        <f t="shared" si="0"/>
        <v>1684.44</v>
      </c>
      <c r="R19" s="70"/>
      <c r="S19" s="55"/>
      <c r="T19" s="55"/>
    </row>
    <row r="20" spans="2:22" x14ac:dyDescent="0.25">
      <c r="C20" s="50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</row>
    <row r="21" spans="2:22" x14ac:dyDescent="0.25">
      <c r="C21" s="50"/>
      <c r="E21" s="55"/>
      <c r="F21" s="71">
        <f>F19</f>
        <v>17343.54</v>
      </c>
      <c r="G21" s="71"/>
      <c r="H21" s="71">
        <f>H19</f>
        <v>1265933.6200000001</v>
      </c>
      <c r="I21" s="71"/>
      <c r="J21" s="71">
        <f>J19</f>
        <v>63321.63</v>
      </c>
      <c r="K21" s="71"/>
      <c r="L21" s="71">
        <f>L19</f>
        <v>1500</v>
      </c>
      <c r="M21" s="71"/>
      <c r="N21" s="71">
        <f>N19</f>
        <v>5150.12</v>
      </c>
      <c r="O21" s="71"/>
      <c r="P21" s="71">
        <f>P19</f>
        <v>1684.44</v>
      </c>
      <c r="Q21" s="71"/>
      <c r="R21" s="72">
        <f>SUM(F21:Q21)</f>
        <v>1354933.35</v>
      </c>
      <c r="S21" s="73" t="s">
        <v>326</v>
      </c>
      <c r="T21" s="74"/>
      <c r="U21" s="140" t="s">
        <v>408</v>
      </c>
      <c r="V21" s="141" t="s">
        <v>409</v>
      </c>
    </row>
    <row r="22" spans="2:22" x14ac:dyDescent="0.25">
      <c r="C22" s="50"/>
      <c r="E22" s="55"/>
      <c r="F22" s="71"/>
      <c r="G22" s="71">
        <f>G19</f>
        <v>17343.54</v>
      </c>
      <c r="H22" s="71"/>
      <c r="I22" s="71">
        <f>I19</f>
        <v>1265933.6199999999</v>
      </c>
      <c r="J22" s="71"/>
      <c r="K22" s="71">
        <f>K19</f>
        <v>63321.63</v>
      </c>
      <c r="L22" s="71"/>
      <c r="M22" s="71">
        <f>M19</f>
        <v>1500</v>
      </c>
      <c r="N22" s="71"/>
      <c r="O22" s="71">
        <f>O19</f>
        <v>5150.12</v>
      </c>
      <c r="P22" s="71"/>
      <c r="Q22" s="71">
        <f>Q19</f>
        <v>1684.44</v>
      </c>
      <c r="R22" s="72">
        <f>SUM(F22:Q22)</f>
        <v>1354933.3499999999</v>
      </c>
      <c r="S22" s="73" t="s">
        <v>327</v>
      </c>
      <c r="T22" s="74"/>
      <c r="U22" s="79">
        <v>1354933.35</v>
      </c>
      <c r="V22" s="139">
        <v>1354933.35</v>
      </c>
    </row>
    <row r="23" spans="2:22" x14ac:dyDescent="0.25">
      <c r="C23" s="50"/>
      <c r="E23" s="55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55"/>
      <c r="S23" s="55"/>
      <c r="T23" s="55"/>
      <c r="U23" s="80"/>
      <c r="V23" s="142"/>
    </row>
    <row r="24" spans="2:22" x14ac:dyDescent="0.25"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80"/>
      <c r="V24" s="142"/>
    </row>
    <row r="25" spans="2:22" x14ac:dyDescent="0.25">
      <c r="U25" s="80"/>
      <c r="V25" s="142"/>
    </row>
    <row r="26" spans="2:22" x14ac:dyDescent="0.25">
      <c r="U26" s="80"/>
      <c r="V26" s="142"/>
    </row>
    <row r="27" spans="2:22" ht="15.75" thickBot="1" x14ac:dyDescent="0.3">
      <c r="U27" s="80"/>
      <c r="V27" s="142"/>
    </row>
    <row r="28" spans="2:22" ht="15.75" thickBot="1" x14ac:dyDescent="0.3">
      <c r="F28" s="214" t="s">
        <v>328</v>
      </c>
      <c r="G28" s="215"/>
      <c r="H28" s="214" t="s">
        <v>329</v>
      </c>
      <c r="I28" s="215"/>
      <c r="J28" s="214" t="s">
        <v>331</v>
      </c>
      <c r="K28" s="215"/>
      <c r="L28" s="214" t="s">
        <v>407</v>
      </c>
      <c r="M28" s="215"/>
      <c r="N28" s="214" t="s">
        <v>330</v>
      </c>
      <c r="O28" s="215"/>
      <c r="U28" s="80"/>
      <c r="V28" s="142"/>
    </row>
    <row r="29" spans="2:22" ht="15.75" thickBot="1" x14ac:dyDescent="0.3">
      <c r="F29" s="57" t="s">
        <v>324</v>
      </c>
      <c r="G29" s="58" t="s">
        <v>325</v>
      </c>
      <c r="H29" s="57" t="s">
        <v>324</v>
      </c>
      <c r="I29" s="58" t="s">
        <v>325</v>
      </c>
      <c r="J29" s="57" t="s">
        <v>324</v>
      </c>
      <c r="K29" s="58" t="s">
        <v>325</v>
      </c>
      <c r="L29" s="57" t="s">
        <v>324</v>
      </c>
      <c r="M29" s="58" t="s">
        <v>325</v>
      </c>
      <c r="N29" s="57" t="s">
        <v>324</v>
      </c>
      <c r="O29" s="58" t="s">
        <v>325</v>
      </c>
      <c r="U29" s="80"/>
      <c r="V29" s="142"/>
    </row>
    <row r="30" spans="2:22" x14ac:dyDescent="0.25">
      <c r="F30" s="60">
        <v>670</v>
      </c>
      <c r="G30" s="94">
        <v>670</v>
      </c>
      <c r="H30" s="60">
        <v>18781</v>
      </c>
      <c r="I30" s="94">
        <v>18781</v>
      </c>
      <c r="J30" s="60">
        <v>2970</v>
      </c>
      <c r="K30" s="94">
        <v>2970</v>
      </c>
      <c r="L30" s="60">
        <v>272.22000000000003</v>
      </c>
      <c r="M30" s="94">
        <v>272.22000000000003</v>
      </c>
      <c r="N30" s="61">
        <v>2418</v>
      </c>
      <c r="O30" s="94">
        <v>2418</v>
      </c>
      <c r="U30" s="80"/>
      <c r="V30" s="142"/>
    </row>
    <row r="31" spans="2:22" x14ac:dyDescent="0.25">
      <c r="B31" s="112"/>
      <c r="F31" s="61">
        <v>133</v>
      </c>
      <c r="G31" s="95">
        <v>133</v>
      </c>
      <c r="H31" s="61">
        <v>10900</v>
      </c>
      <c r="I31" s="95">
        <v>10900</v>
      </c>
      <c r="J31" s="61">
        <v>6400</v>
      </c>
      <c r="K31" s="95">
        <v>6400</v>
      </c>
      <c r="L31" s="61">
        <v>99</v>
      </c>
      <c r="M31" s="95">
        <v>99</v>
      </c>
      <c r="N31" s="64">
        <v>358.08</v>
      </c>
      <c r="O31" s="95">
        <v>358.08</v>
      </c>
      <c r="U31" s="80"/>
      <c r="V31" s="142"/>
    </row>
    <row r="32" spans="2:22" x14ac:dyDescent="0.25">
      <c r="B32" s="52"/>
      <c r="F32" s="61">
        <v>78300</v>
      </c>
      <c r="G32" s="95">
        <v>78300</v>
      </c>
      <c r="H32" s="61">
        <v>25000</v>
      </c>
      <c r="I32" s="95">
        <v>25000</v>
      </c>
      <c r="J32" s="61">
        <v>6100</v>
      </c>
      <c r="K32" s="62">
        <v>6100</v>
      </c>
      <c r="L32" s="61"/>
      <c r="M32" s="62"/>
      <c r="N32" s="64">
        <v>91</v>
      </c>
      <c r="O32" s="62">
        <v>91</v>
      </c>
      <c r="U32" s="80"/>
      <c r="V32" s="142"/>
    </row>
    <row r="33" spans="2:23" x14ac:dyDescent="0.25">
      <c r="B33" s="52"/>
      <c r="F33" s="64">
        <v>5</v>
      </c>
      <c r="G33" s="100">
        <v>5</v>
      </c>
      <c r="H33" s="64">
        <v>4000</v>
      </c>
      <c r="I33" s="100">
        <v>4000</v>
      </c>
      <c r="J33" s="101"/>
      <c r="K33" s="65"/>
      <c r="L33" s="64"/>
      <c r="M33" s="65"/>
      <c r="N33" s="64"/>
      <c r="O33" s="65"/>
      <c r="U33" s="80"/>
      <c r="V33" s="142"/>
    </row>
    <row r="34" spans="2:23" x14ac:dyDescent="0.25">
      <c r="B34" s="52"/>
      <c r="F34" s="64">
        <v>7195</v>
      </c>
      <c r="G34" s="100">
        <v>7195</v>
      </c>
      <c r="H34" s="64">
        <v>1500</v>
      </c>
      <c r="I34" s="100">
        <v>1500</v>
      </c>
      <c r="J34" s="64"/>
      <c r="K34" s="65"/>
      <c r="L34" s="64"/>
      <c r="M34" s="65"/>
      <c r="N34" s="64"/>
      <c r="O34" s="65"/>
      <c r="U34" s="80"/>
      <c r="V34" s="142"/>
    </row>
    <row r="35" spans="2:23" x14ac:dyDescent="0.25">
      <c r="B35" s="137"/>
      <c r="F35" s="64">
        <v>806</v>
      </c>
      <c r="G35" s="100">
        <v>806</v>
      </c>
      <c r="H35" s="64">
        <v>7350</v>
      </c>
      <c r="I35" s="65">
        <v>7350</v>
      </c>
      <c r="J35" s="64"/>
      <c r="K35" s="65"/>
      <c r="L35" s="64"/>
      <c r="M35" s="65"/>
      <c r="N35" s="64"/>
      <c r="O35" s="65"/>
      <c r="U35" s="80"/>
      <c r="V35" s="142"/>
    </row>
    <row r="36" spans="2:23" s="132" customFormat="1" x14ac:dyDescent="0.25">
      <c r="F36" s="64">
        <v>4760</v>
      </c>
      <c r="G36" s="100">
        <v>4760</v>
      </c>
      <c r="H36" s="101"/>
      <c r="I36" s="65"/>
      <c r="J36" s="64"/>
      <c r="K36" s="65"/>
      <c r="L36" s="64"/>
      <c r="M36" s="65"/>
      <c r="N36" s="64"/>
      <c r="O36" s="65"/>
      <c r="U36" s="80"/>
      <c r="V36" s="142"/>
    </row>
    <row r="37" spans="2:23" s="132" customFormat="1" x14ac:dyDescent="0.25">
      <c r="F37" s="101"/>
      <c r="G37" s="100"/>
      <c r="H37" s="75"/>
      <c r="I37" s="65"/>
      <c r="J37" s="64"/>
      <c r="K37" s="65"/>
      <c r="L37" s="64"/>
      <c r="M37" s="65"/>
      <c r="N37" s="64"/>
      <c r="O37" s="65"/>
      <c r="U37" s="80"/>
      <c r="V37" s="142"/>
    </row>
    <row r="38" spans="2:23" x14ac:dyDescent="0.25">
      <c r="E38" s="112"/>
      <c r="F38" s="101"/>
      <c r="G38" s="65"/>
      <c r="H38" s="101"/>
      <c r="I38" s="65"/>
      <c r="J38" s="101"/>
      <c r="K38" s="65"/>
      <c r="L38" s="64"/>
      <c r="M38" s="65"/>
      <c r="N38" s="64"/>
      <c r="O38" s="65"/>
      <c r="U38" s="80"/>
      <c r="V38" s="142"/>
    </row>
    <row r="39" spans="2:23" ht="15.75" thickBot="1" x14ac:dyDescent="0.3">
      <c r="E39" s="112"/>
      <c r="F39" s="113"/>
      <c r="G39" s="69"/>
      <c r="H39" s="113"/>
      <c r="I39" s="69"/>
      <c r="J39" s="68"/>
      <c r="K39" s="69"/>
      <c r="L39" s="68"/>
      <c r="M39" s="69"/>
      <c r="N39" s="68"/>
      <c r="O39" s="69"/>
      <c r="U39" s="80"/>
      <c r="V39" s="142"/>
    </row>
    <row r="40" spans="2:23" ht="15.75" thickBot="1" x14ac:dyDescent="0.3">
      <c r="F40" s="105">
        <f>SUM(F30:F39)</f>
        <v>91869</v>
      </c>
      <c r="G40" s="105">
        <f t="shared" ref="G40:I40" si="1">SUM(G30:G39)</f>
        <v>91869</v>
      </c>
      <c r="H40" s="105">
        <f>SUM(H30:H39)</f>
        <v>67531</v>
      </c>
      <c r="I40" s="105">
        <f t="shared" si="1"/>
        <v>67531</v>
      </c>
      <c r="J40" s="105">
        <f>SUM(J30:J39)</f>
        <v>15470</v>
      </c>
      <c r="K40" s="105">
        <f t="shared" ref="K40" si="2">SUM(K30:K39)</f>
        <v>15470</v>
      </c>
      <c r="L40" s="105">
        <f>SUM(L30:L39)</f>
        <v>371.22</v>
      </c>
      <c r="M40" s="105">
        <f t="shared" ref="M40" si="3">SUM(M30:M39)</f>
        <v>371.22</v>
      </c>
      <c r="N40" s="105">
        <f>SUM(N30:N39)</f>
        <v>2867.08</v>
      </c>
      <c r="O40" s="106">
        <f t="shared" ref="O40" si="4">SUM(O30:O39)</f>
        <v>2867.08</v>
      </c>
      <c r="U40" s="80"/>
      <c r="V40" s="142"/>
    </row>
    <row r="41" spans="2:23" x14ac:dyDescent="0.25">
      <c r="F41" s="55"/>
      <c r="G41" s="55"/>
      <c r="U41" s="80"/>
      <c r="V41" s="142"/>
    </row>
    <row r="42" spans="2:23" x14ac:dyDescent="0.25">
      <c r="F42" s="71">
        <f>F40</f>
        <v>91869</v>
      </c>
      <c r="G42" s="71"/>
      <c r="H42" s="71">
        <f>H40</f>
        <v>67531</v>
      </c>
      <c r="I42" s="71"/>
      <c r="J42" s="71">
        <f>J40</f>
        <v>15470</v>
      </c>
      <c r="K42" s="71"/>
      <c r="L42" s="71">
        <f>L40</f>
        <v>371.22</v>
      </c>
      <c r="M42" s="71"/>
      <c r="N42" s="71">
        <f>N40</f>
        <v>2867.08</v>
      </c>
      <c r="O42" s="71"/>
      <c r="R42" s="72">
        <f>SUM(F42:Q42)</f>
        <v>178108.3</v>
      </c>
      <c r="S42" s="73" t="s">
        <v>326</v>
      </c>
      <c r="U42" s="80"/>
      <c r="V42" s="142"/>
    </row>
    <row r="43" spans="2:23" x14ac:dyDescent="0.25">
      <c r="F43" s="71"/>
      <c r="G43" s="71">
        <f>G40</f>
        <v>91869</v>
      </c>
      <c r="H43" s="71"/>
      <c r="I43" s="71">
        <f>I40</f>
        <v>67531</v>
      </c>
      <c r="J43" s="71"/>
      <c r="K43" s="71">
        <f>K40</f>
        <v>15470</v>
      </c>
      <c r="L43" s="71"/>
      <c r="M43" s="71">
        <f>M40</f>
        <v>371.22</v>
      </c>
      <c r="N43" s="71"/>
      <c r="O43" s="71">
        <f>O40</f>
        <v>2867.08</v>
      </c>
      <c r="R43" s="72">
        <f>SUM(F43:Q43)</f>
        <v>178108.3</v>
      </c>
      <c r="S43" s="73" t="s">
        <v>327</v>
      </c>
      <c r="U43" s="81">
        <v>178108.3</v>
      </c>
      <c r="V43" s="78">
        <v>178108.3</v>
      </c>
    </row>
    <row r="44" spans="2:23" x14ac:dyDescent="0.25">
      <c r="U44" s="139">
        <f>SUM(U22:U43)</f>
        <v>1533041.6500000001</v>
      </c>
      <c r="V44" s="139">
        <f>SUM(V22:V43)</f>
        <v>1533041.6500000001</v>
      </c>
    </row>
    <row r="45" spans="2:23" x14ac:dyDescent="0.25">
      <c r="R45" s="51"/>
      <c r="U45" s="78">
        <v>36000</v>
      </c>
      <c r="V45" s="78">
        <v>36000</v>
      </c>
      <c r="W45" s="128" t="s">
        <v>332</v>
      </c>
    </row>
    <row r="46" spans="2:23" x14ac:dyDescent="0.25">
      <c r="R46" s="51"/>
      <c r="U46" s="144">
        <f>SUM(U44:U45)</f>
        <v>1569041.6500000001</v>
      </c>
      <c r="V46" s="144">
        <f>SUM(V44:V45)</f>
        <v>1569041.6500000001</v>
      </c>
    </row>
    <row r="47" spans="2:23" x14ac:dyDescent="0.25">
      <c r="R47" s="126"/>
    </row>
    <row r="48" spans="2:23" x14ac:dyDescent="0.25">
      <c r="R48" s="126"/>
    </row>
    <row r="49" spans="18:18" x14ac:dyDescent="0.25">
      <c r="R49" s="126"/>
    </row>
  </sheetData>
  <mergeCells count="11">
    <mergeCell ref="P4:Q4"/>
    <mergeCell ref="F4:G4"/>
    <mergeCell ref="H4:I4"/>
    <mergeCell ref="J4:K4"/>
    <mergeCell ref="L4:M4"/>
    <mergeCell ref="N4:O4"/>
    <mergeCell ref="F28:G28"/>
    <mergeCell ref="H28:I28"/>
    <mergeCell ref="J28:K28"/>
    <mergeCell ref="L28:M28"/>
    <mergeCell ref="N28:O28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Prihodi (usvojeno u Gradu)</vt:lpstr>
      <vt:lpstr>Rashodi (usvojeno u Gradu)</vt:lpstr>
      <vt:lpstr>rekapitulacija(usvojeno u Gradu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Višnja</cp:lastModifiedBy>
  <cp:lastPrinted>2024-06-14T10:04:14Z</cp:lastPrinted>
  <dcterms:created xsi:type="dcterms:W3CDTF">2024-03-12T13:01:32Z</dcterms:created>
  <dcterms:modified xsi:type="dcterms:W3CDTF">2024-06-17T08:35:05Z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