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šnja\Desktop\"/>
    </mc:Choice>
  </mc:AlternateContent>
  <bookViews>
    <workbookView xWindow="0" yWindow="0" windowWidth="28800" windowHeight="12255"/>
  </bookViews>
  <sheets>
    <sheet name="Prihodi-3.REBALANS (ŠO)" sheetId="12" r:id="rId1"/>
    <sheet name="Rashodi-3.REBALANS  (ŠO)" sheetId="13" r:id="rId2"/>
  </sheets>
  <calcPr calcId="162913"/>
</workbook>
</file>

<file path=xl/calcChain.xml><?xml version="1.0" encoding="utf-8"?>
<calcChain xmlns="http://schemas.openxmlformats.org/spreadsheetml/2006/main">
  <c r="F53" i="13" l="1"/>
  <c r="H53" i="13"/>
  <c r="E45" i="13"/>
  <c r="G45" i="13"/>
  <c r="G44" i="13" s="1"/>
  <c r="G43" i="13" s="1"/>
  <c r="G42" i="13" s="1"/>
  <c r="D45" i="13"/>
  <c r="H47" i="13"/>
  <c r="F48" i="13"/>
  <c r="H48" i="13" s="1"/>
  <c r="H142" i="12"/>
  <c r="E83" i="12"/>
  <c r="G83" i="12"/>
  <c r="D83" i="12"/>
  <c r="H86" i="12"/>
  <c r="F85" i="12"/>
  <c r="H85" i="12" s="1"/>
  <c r="F376" i="13"/>
  <c r="F375" i="13" s="1"/>
  <c r="E375" i="13"/>
  <c r="D375" i="13"/>
  <c r="F374" i="13"/>
  <c r="F373" i="13"/>
  <c r="H373" i="13" s="1"/>
  <c r="F372" i="13"/>
  <c r="H372" i="13" s="1"/>
  <c r="G371" i="13"/>
  <c r="E371" i="13"/>
  <c r="D371" i="13"/>
  <c r="F368" i="13"/>
  <c r="H368" i="13" s="1"/>
  <c r="H367" i="13"/>
  <c r="F367" i="13"/>
  <c r="F366" i="13"/>
  <c r="H366" i="13" s="1"/>
  <c r="F365" i="13"/>
  <c r="H365" i="13" s="1"/>
  <c r="G364" i="13"/>
  <c r="F364" i="13"/>
  <c r="E364" i="13"/>
  <c r="D364" i="13"/>
  <c r="D363" i="13" s="1"/>
  <c r="D362" i="13" s="1"/>
  <c r="G363" i="13"/>
  <c r="G362" i="13" s="1"/>
  <c r="F363" i="13"/>
  <c r="F362" i="13" s="1"/>
  <c r="E363" i="13"/>
  <c r="E362" i="13" s="1"/>
  <c r="F358" i="13"/>
  <c r="G357" i="13"/>
  <c r="E357" i="13"/>
  <c r="D357" i="13"/>
  <c r="F356" i="13"/>
  <c r="G355" i="13"/>
  <c r="G354" i="13" s="1"/>
  <c r="G353" i="13" s="1"/>
  <c r="G352" i="13" s="1"/>
  <c r="E355" i="13"/>
  <c r="E354" i="13" s="1"/>
  <c r="E353" i="13" s="1"/>
  <c r="D355" i="13"/>
  <c r="D354" i="13" s="1"/>
  <c r="D353" i="13" s="1"/>
  <c r="D352" i="13" s="1"/>
  <c r="F351" i="13"/>
  <c r="F350" i="13" s="1"/>
  <c r="G350" i="13"/>
  <c r="E350" i="13"/>
  <c r="D350" i="13"/>
  <c r="H349" i="13"/>
  <c r="F349" i="13"/>
  <c r="F348" i="13"/>
  <c r="F347" i="13" s="1"/>
  <c r="F346" i="13" s="1"/>
  <c r="F345" i="13" s="1"/>
  <c r="F344" i="13" s="1"/>
  <c r="G347" i="13"/>
  <c r="E347" i="13"/>
  <c r="E346" i="13" s="1"/>
  <c r="E345" i="13" s="1"/>
  <c r="D347" i="13"/>
  <c r="D346" i="13" s="1"/>
  <c r="D345" i="13" s="1"/>
  <c r="G346" i="13"/>
  <c r="G345" i="13" s="1"/>
  <c r="F343" i="13"/>
  <c r="F342" i="13" s="1"/>
  <c r="G342" i="13"/>
  <c r="E342" i="13"/>
  <c r="D342" i="13"/>
  <c r="F341" i="13"/>
  <c r="H341" i="13" s="1"/>
  <c r="F340" i="13"/>
  <c r="H340" i="13" s="1"/>
  <c r="G339" i="13"/>
  <c r="E339" i="13"/>
  <c r="D339" i="13"/>
  <c r="F335" i="13"/>
  <c r="G334" i="13"/>
  <c r="G333" i="13" s="1"/>
  <c r="G332" i="13" s="1"/>
  <c r="G331" i="13" s="1"/>
  <c r="E334" i="13"/>
  <c r="E333" i="13" s="1"/>
  <c r="E332" i="13" s="1"/>
  <c r="E331" i="13" s="1"/>
  <c r="D334" i="13"/>
  <c r="D333" i="13" s="1"/>
  <c r="D332" i="13" s="1"/>
  <c r="D331" i="13" s="1"/>
  <c r="H330" i="13"/>
  <c r="H329" i="13" s="1"/>
  <c r="F330" i="13"/>
  <c r="F329" i="13" s="1"/>
  <c r="G329" i="13"/>
  <c r="E329" i="13"/>
  <c r="D329" i="13"/>
  <c r="F328" i="13"/>
  <c r="H328" i="13" s="1"/>
  <c r="F327" i="13"/>
  <c r="H327" i="13" s="1"/>
  <c r="H326" i="13" s="1"/>
  <c r="G326" i="13"/>
  <c r="E326" i="13"/>
  <c r="D326" i="13"/>
  <c r="H325" i="13"/>
  <c r="H324" i="13" s="1"/>
  <c r="G324" i="13"/>
  <c r="F324" i="13"/>
  <c r="E324" i="13"/>
  <c r="D324" i="13"/>
  <c r="F320" i="13"/>
  <c r="F319" i="13" s="1"/>
  <c r="F318" i="13" s="1"/>
  <c r="F317" i="13" s="1"/>
  <c r="F316" i="13" s="1"/>
  <c r="G319" i="13"/>
  <c r="G318" i="13" s="1"/>
  <c r="G317" i="13" s="1"/>
  <c r="G316" i="13" s="1"/>
  <c r="E319" i="13"/>
  <c r="E318" i="13" s="1"/>
  <c r="E317" i="13" s="1"/>
  <c r="E316" i="13" s="1"/>
  <c r="D319" i="13"/>
  <c r="D318" i="13" s="1"/>
  <c r="D317" i="13" s="1"/>
  <c r="D316" i="13" s="1"/>
  <c r="F315" i="13"/>
  <c r="H315" i="13" s="1"/>
  <c r="H314" i="13" s="1"/>
  <c r="H313" i="13" s="1"/>
  <c r="H312" i="13" s="1"/>
  <c r="H311" i="13" s="1"/>
  <c r="G314" i="13"/>
  <c r="E314" i="13"/>
  <c r="D314" i="13"/>
  <c r="D313" i="13" s="1"/>
  <c r="D312" i="13" s="1"/>
  <c r="D311" i="13" s="1"/>
  <c r="G313" i="13"/>
  <c r="G312" i="13" s="1"/>
  <c r="G311" i="13" s="1"/>
  <c r="E313" i="13"/>
  <c r="E312" i="13" s="1"/>
  <c r="E311" i="13" s="1"/>
  <c r="F308" i="13"/>
  <c r="F307" i="13"/>
  <c r="H307" i="13" s="1"/>
  <c r="G306" i="13"/>
  <c r="G305" i="13" s="1"/>
  <c r="G304" i="13" s="1"/>
  <c r="E306" i="13"/>
  <c r="E305" i="13" s="1"/>
  <c r="E304" i="13" s="1"/>
  <c r="D306" i="13"/>
  <c r="D305" i="13" s="1"/>
  <c r="D304" i="13" s="1"/>
  <c r="F303" i="13"/>
  <c r="H303" i="13" s="1"/>
  <c r="F302" i="13"/>
  <c r="G301" i="13"/>
  <c r="G300" i="13" s="1"/>
  <c r="G299" i="13" s="1"/>
  <c r="G298" i="13" s="1"/>
  <c r="E301" i="13"/>
  <c r="E300" i="13" s="1"/>
  <c r="E299" i="13" s="1"/>
  <c r="E298" i="13" s="1"/>
  <c r="D301" i="13"/>
  <c r="D300" i="13" s="1"/>
  <c r="D299" i="13" s="1"/>
  <c r="D298" i="13" s="1"/>
  <c r="F297" i="13"/>
  <c r="H297" i="13" s="1"/>
  <c r="F296" i="13"/>
  <c r="H296" i="13" s="1"/>
  <c r="G295" i="13"/>
  <c r="G294" i="13" s="1"/>
  <c r="G293" i="13" s="1"/>
  <c r="G292" i="13" s="1"/>
  <c r="G291" i="13" s="1"/>
  <c r="E295" i="13"/>
  <c r="E294" i="13" s="1"/>
  <c r="E293" i="13" s="1"/>
  <c r="E292" i="13" s="1"/>
  <c r="E291" i="13" s="1"/>
  <c r="D295" i="13"/>
  <c r="D294" i="13" s="1"/>
  <c r="D293" i="13" s="1"/>
  <c r="D292" i="13" s="1"/>
  <c r="D291" i="13" s="1"/>
  <c r="F289" i="13"/>
  <c r="H289" i="13" s="1"/>
  <c r="H288" i="13" s="1"/>
  <c r="G288" i="13"/>
  <c r="G286" i="13" s="1"/>
  <c r="E288" i="13"/>
  <c r="E286" i="13" s="1"/>
  <c r="D288" i="13"/>
  <c r="D286" i="13" s="1"/>
  <c r="F287" i="13"/>
  <c r="H287" i="13" s="1"/>
  <c r="F285" i="13"/>
  <c r="G284" i="13"/>
  <c r="E284" i="13"/>
  <c r="D284" i="13"/>
  <c r="F283" i="13"/>
  <c r="H283" i="13" s="1"/>
  <c r="H282" i="13" s="1"/>
  <c r="G282" i="13"/>
  <c r="F282" i="13"/>
  <c r="E282" i="13"/>
  <c r="D282" i="13"/>
  <c r="F281" i="13"/>
  <c r="H281" i="13" s="1"/>
  <c r="H280" i="13" s="1"/>
  <c r="G280" i="13"/>
  <c r="E280" i="13"/>
  <c r="D280" i="13"/>
  <c r="F279" i="13"/>
  <c r="G278" i="13"/>
  <c r="E278" i="13"/>
  <c r="D278" i="13"/>
  <c r="F274" i="13"/>
  <c r="H274" i="13" s="1"/>
  <c r="H273" i="13" s="1"/>
  <c r="G273" i="13"/>
  <c r="E273" i="13"/>
  <c r="D273" i="13"/>
  <c r="F272" i="13"/>
  <c r="F271" i="13" s="1"/>
  <c r="G271" i="13"/>
  <c r="E271" i="13"/>
  <c r="D271" i="13"/>
  <c r="F270" i="13"/>
  <c r="F269" i="13" s="1"/>
  <c r="G269" i="13"/>
  <c r="E269" i="13"/>
  <c r="D269" i="13"/>
  <c r="F268" i="13"/>
  <c r="H268" i="13" s="1"/>
  <c r="F267" i="13"/>
  <c r="H267" i="13" s="1"/>
  <c r="G266" i="13"/>
  <c r="E266" i="13"/>
  <c r="D266" i="13"/>
  <c r="F262" i="13"/>
  <c r="G261" i="13"/>
  <c r="G259" i="13" s="1"/>
  <c r="E261" i="13"/>
  <c r="E259" i="13" s="1"/>
  <c r="D261" i="13"/>
  <c r="D259" i="13" s="1"/>
  <c r="H260" i="13"/>
  <c r="F260" i="13"/>
  <c r="F258" i="13"/>
  <c r="H258" i="13" s="1"/>
  <c r="F257" i="13"/>
  <c r="G256" i="13"/>
  <c r="E256" i="13"/>
  <c r="D256" i="13"/>
  <c r="F255" i="13"/>
  <c r="H255" i="13" s="1"/>
  <c r="F254" i="13"/>
  <c r="H254" i="13" s="1"/>
  <c r="H253" i="13" s="1"/>
  <c r="G253" i="13"/>
  <c r="E253" i="13"/>
  <c r="D253" i="13"/>
  <c r="F252" i="13"/>
  <c r="H252" i="13" s="1"/>
  <c r="F251" i="13"/>
  <c r="H251" i="13" s="1"/>
  <c r="F250" i="13"/>
  <c r="H250" i="13" s="1"/>
  <c r="F249" i="13"/>
  <c r="H249" i="13" s="1"/>
  <c r="G248" i="13"/>
  <c r="G247" i="13" s="1"/>
  <c r="G246" i="13" s="1"/>
  <c r="G245" i="13" s="1"/>
  <c r="E248" i="13"/>
  <c r="D248" i="13"/>
  <c r="F243" i="13"/>
  <c r="H243" i="13" s="1"/>
  <c r="F242" i="13"/>
  <c r="H242" i="13" s="1"/>
  <c r="F241" i="13"/>
  <c r="H241" i="13" s="1"/>
  <c r="F240" i="13"/>
  <c r="G239" i="13"/>
  <c r="G238" i="13" s="1"/>
  <c r="E239" i="13"/>
  <c r="E238" i="13" s="1"/>
  <c r="E237" i="13" s="1"/>
  <c r="E236" i="13" s="1"/>
  <c r="E229" i="13" s="1"/>
  <c r="D239" i="13"/>
  <c r="D238" i="13" s="1"/>
  <c r="D237" i="13" s="1"/>
  <c r="D236" i="13" s="1"/>
  <c r="G237" i="13"/>
  <c r="G236" i="13" s="1"/>
  <c r="F235" i="13"/>
  <c r="H235" i="13" s="1"/>
  <c r="F234" i="13"/>
  <c r="G233" i="13"/>
  <c r="E233" i="13"/>
  <c r="D233" i="13"/>
  <c r="H232" i="13"/>
  <c r="F232" i="13"/>
  <c r="F231" i="13"/>
  <c r="H231" i="13" s="1"/>
  <c r="G230" i="13"/>
  <c r="E230" i="13"/>
  <c r="D230" i="13"/>
  <c r="F228" i="13"/>
  <c r="H228" i="13" s="1"/>
  <c r="H227" i="13" s="1"/>
  <c r="H226" i="13" s="1"/>
  <c r="H225" i="13" s="1"/>
  <c r="H224" i="13" s="1"/>
  <c r="H223" i="13" s="1"/>
  <c r="G227" i="13"/>
  <c r="E227" i="13"/>
  <c r="E226" i="13" s="1"/>
  <c r="E225" i="13" s="1"/>
  <c r="E224" i="13" s="1"/>
  <c r="E223" i="13" s="1"/>
  <c r="D227" i="13"/>
  <c r="D226" i="13" s="1"/>
  <c r="D225" i="13" s="1"/>
  <c r="D224" i="13" s="1"/>
  <c r="D223" i="13" s="1"/>
  <c r="G226" i="13"/>
  <c r="G225" i="13" s="1"/>
  <c r="G224" i="13" s="1"/>
  <c r="G223" i="13" s="1"/>
  <c r="F222" i="13"/>
  <c r="G221" i="13"/>
  <c r="G220" i="13" s="1"/>
  <c r="G219" i="13" s="1"/>
  <c r="G218" i="13" s="1"/>
  <c r="G217" i="13" s="1"/>
  <c r="E221" i="13"/>
  <c r="E220" i="13" s="1"/>
  <c r="E219" i="13" s="1"/>
  <c r="E218" i="13" s="1"/>
  <c r="D221" i="13"/>
  <c r="D220" i="13" s="1"/>
  <c r="D219" i="13" s="1"/>
  <c r="D218" i="13" s="1"/>
  <c r="D217" i="13" s="1"/>
  <c r="F216" i="13"/>
  <c r="H216" i="13" s="1"/>
  <c r="H215" i="13" s="1"/>
  <c r="G215" i="13"/>
  <c r="E215" i="13"/>
  <c r="D215" i="13"/>
  <c r="F214" i="13"/>
  <c r="G213" i="13"/>
  <c r="G212" i="13" s="1"/>
  <c r="G211" i="13" s="1"/>
  <c r="G210" i="13" s="1"/>
  <c r="G209" i="13" s="1"/>
  <c r="E213" i="13"/>
  <c r="E212" i="13" s="1"/>
  <c r="E211" i="13" s="1"/>
  <c r="E210" i="13" s="1"/>
  <c r="E209" i="13" s="1"/>
  <c r="D213" i="13"/>
  <c r="D212" i="13" s="1"/>
  <c r="D211" i="13" s="1"/>
  <c r="D210" i="13" s="1"/>
  <c r="D209" i="13" s="1"/>
  <c r="F208" i="13"/>
  <c r="H208" i="13" s="1"/>
  <c r="H207" i="13" s="1"/>
  <c r="H206" i="13" s="1"/>
  <c r="H205" i="13" s="1"/>
  <c r="H204" i="13" s="1"/>
  <c r="H203" i="13" s="1"/>
  <c r="G207" i="13"/>
  <c r="G206" i="13" s="1"/>
  <c r="G205" i="13" s="1"/>
  <c r="G204" i="13" s="1"/>
  <c r="G203" i="13" s="1"/>
  <c r="E207" i="13"/>
  <c r="E206" i="13" s="1"/>
  <c r="E205" i="13" s="1"/>
  <c r="E204" i="13" s="1"/>
  <c r="E203" i="13" s="1"/>
  <c r="D207" i="13"/>
  <c r="D206" i="13" s="1"/>
  <c r="D205" i="13" s="1"/>
  <c r="D204" i="13" s="1"/>
  <c r="D203" i="13" s="1"/>
  <c r="F202" i="13"/>
  <c r="H202" i="13" s="1"/>
  <c r="H201" i="13" s="1"/>
  <c r="G201" i="13"/>
  <c r="E201" i="13"/>
  <c r="D201" i="13"/>
  <c r="F200" i="13"/>
  <c r="G199" i="13"/>
  <c r="E199" i="13"/>
  <c r="D199" i="13"/>
  <c r="F198" i="13"/>
  <c r="H198" i="13" s="1"/>
  <c r="H197" i="13" s="1"/>
  <c r="G197" i="13"/>
  <c r="E197" i="13"/>
  <c r="D197" i="13"/>
  <c r="F193" i="13"/>
  <c r="H193" i="13" s="1"/>
  <c r="H192" i="13" s="1"/>
  <c r="G192" i="13"/>
  <c r="E192" i="13"/>
  <c r="D192" i="13"/>
  <c r="F191" i="13"/>
  <c r="G190" i="13"/>
  <c r="E190" i="13"/>
  <c r="D190" i="13"/>
  <c r="F189" i="13"/>
  <c r="F188" i="13" s="1"/>
  <c r="G188" i="13"/>
  <c r="E188" i="13"/>
  <c r="D188" i="13"/>
  <c r="D187" i="13" s="1"/>
  <c r="D186" i="13" s="1"/>
  <c r="D185" i="13" s="1"/>
  <c r="F184" i="13"/>
  <c r="F183" i="13" s="1"/>
  <c r="G183" i="13"/>
  <c r="E183" i="13"/>
  <c r="D183" i="13"/>
  <c r="F182" i="13"/>
  <c r="G181" i="13"/>
  <c r="E181" i="13"/>
  <c r="D181" i="13"/>
  <c r="F180" i="13"/>
  <c r="H180" i="13" s="1"/>
  <c r="H179" i="13" s="1"/>
  <c r="G179" i="13"/>
  <c r="E179" i="13"/>
  <c r="D179" i="13"/>
  <c r="F178" i="13"/>
  <c r="G177" i="13"/>
  <c r="E177" i="13"/>
  <c r="D177" i="13"/>
  <c r="F176" i="13"/>
  <c r="F175" i="13" s="1"/>
  <c r="G175" i="13"/>
  <c r="E175" i="13"/>
  <c r="D175" i="13"/>
  <c r="F174" i="13"/>
  <c r="G173" i="13"/>
  <c r="E173" i="13"/>
  <c r="D173" i="13"/>
  <c r="F167" i="13"/>
  <c r="G166" i="13"/>
  <c r="E166" i="13"/>
  <c r="D166" i="13"/>
  <c r="F165" i="13"/>
  <c r="H165" i="13" s="1"/>
  <c r="H164" i="13" s="1"/>
  <c r="G164" i="13"/>
  <c r="E164" i="13"/>
  <c r="D164" i="13"/>
  <c r="F163" i="13"/>
  <c r="G162" i="13"/>
  <c r="E162" i="13"/>
  <c r="D162" i="13"/>
  <c r="F161" i="13"/>
  <c r="H161" i="13" s="1"/>
  <c r="H160" i="13" s="1"/>
  <c r="G160" i="13"/>
  <c r="E160" i="13"/>
  <c r="D160" i="13"/>
  <c r="F159" i="13"/>
  <c r="G158" i="13"/>
  <c r="E158" i="13"/>
  <c r="D158" i="13"/>
  <c r="F154" i="13"/>
  <c r="H154" i="13" s="1"/>
  <c r="F153" i="13"/>
  <c r="H153" i="13" s="1"/>
  <c r="F152" i="13"/>
  <c r="H152" i="13" s="1"/>
  <c r="F151" i="13"/>
  <c r="G150" i="13"/>
  <c r="E150" i="13"/>
  <c r="D150" i="13"/>
  <c r="F149" i="13"/>
  <c r="H149" i="13" s="1"/>
  <c r="H148" i="13" s="1"/>
  <c r="G148" i="13"/>
  <c r="E148" i="13"/>
  <c r="D148" i="13"/>
  <c r="F147" i="13"/>
  <c r="H147" i="13" s="1"/>
  <c r="F146" i="13"/>
  <c r="G145" i="13"/>
  <c r="E145" i="13"/>
  <c r="D145" i="13"/>
  <c r="F144" i="13"/>
  <c r="H144" i="13" s="1"/>
  <c r="H143" i="13" s="1"/>
  <c r="G143" i="13"/>
  <c r="E143" i="13"/>
  <c r="D143" i="13"/>
  <c r="F142" i="13"/>
  <c r="G141" i="13"/>
  <c r="E141" i="13"/>
  <c r="D141" i="13"/>
  <c r="F140" i="13"/>
  <c r="H140" i="13" s="1"/>
  <c r="H139" i="13" s="1"/>
  <c r="G139" i="13"/>
  <c r="E139" i="13"/>
  <c r="D139" i="13"/>
  <c r="F138" i="13"/>
  <c r="G137" i="13"/>
  <c r="E137" i="13"/>
  <c r="D137" i="13"/>
  <c r="F133" i="13"/>
  <c r="G132" i="13"/>
  <c r="E132" i="13"/>
  <c r="D132" i="13"/>
  <c r="F131" i="13"/>
  <c r="H131" i="13" s="1"/>
  <c r="H130" i="13" s="1"/>
  <c r="G130" i="13"/>
  <c r="E130" i="13"/>
  <c r="D130" i="13"/>
  <c r="F129" i="13"/>
  <c r="G128" i="13"/>
  <c r="E128" i="13"/>
  <c r="D128" i="13"/>
  <c r="F127" i="13"/>
  <c r="F126" i="13" s="1"/>
  <c r="G126" i="13"/>
  <c r="E126" i="13"/>
  <c r="D126" i="13"/>
  <c r="F125" i="13"/>
  <c r="H125" i="13" s="1"/>
  <c r="F124" i="13"/>
  <c r="G123" i="13"/>
  <c r="E123" i="13"/>
  <c r="D123" i="13"/>
  <c r="F122" i="13"/>
  <c r="F121" i="13" s="1"/>
  <c r="G121" i="13"/>
  <c r="E121" i="13"/>
  <c r="D121" i="13"/>
  <c r="F116" i="13"/>
  <c r="G115" i="13"/>
  <c r="E115" i="13"/>
  <c r="D115" i="13"/>
  <c r="F114" i="13"/>
  <c r="H114" i="13" s="1"/>
  <c r="H113" i="13" s="1"/>
  <c r="G113" i="13"/>
  <c r="F113" i="13"/>
  <c r="E113" i="13"/>
  <c r="D113" i="13"/>
  <c r="F112" i="13"/>
  <c r="G111" i="13"/>
  <c r="E111" i="13"/>
  <c r="D111" i="13"/>
  <c r="F110" i="13"/>
  <c r="F109" i="13" s="1"/>
  <c r="G109" i="13"/>
  <c r="E109" i="13"/>
  <c r="D109" i="13"/>
  <c r="F103" i="13"/>
  <c r="H103" i="13" s="1"/>
  <c r="H102" i="13" s="1"/>
  <c r="G102" i="13"/>
  <c r="E102" i="13"/>
  <c r="D102" i="13"/>
  <c r="F101" i="13"/>
  <c r="G100" i="13"/>
  <c r="E100" i="13"/>
  <c r="D100" i="13"/>
  <c r="F99" i="13"/>
  <c r="H99" i="13" s="1"/>
  <c r="H98" i="13" s="1"/>
  <c r="G98" i="13"/>
  <c r="E98" i="13"/>
  <c r="D98" i="13"/>
  <c r="F93" i="13"/>
  <c r="G92" i="13"/>
  <c r="E92" i="13"/>
  <c r="D92" i="13"/>
  <c r="F91" i="13"/>
  <c r="H91" i="13" s="1"/>
  <c r="H90" i="13" s="1"/>
  <c r="G90" i="13"/>
  <c r="E90" i="13"/>
  <c r="D90" i="13"/>
  <c r="F85" i="13"/>
  <c r="G84" i="13"/>
  <c r="G83" i="13" s="1"/>
  <c r="G82" i="13" s="1"/>
  <c r="G81" i="13" s="1"/>
  <c r="G80" i="13" s="1"/>
  <c r="E84" i="13"/>
  <c r="E83" i="13" s="1"/>
  <c r="E82" i="13" s="1"/>
  <c r="E81" i="13" s="1"/>
  <c r="E80" i="13" s="1"/>
  <c r="D84" i="13"/>
  <c r="D83" i="13" s="1"/>
  <c r="D82" i="13" s="1"/>
  <c r="D81" i="13" s="1"/>
  <c r="D80" i="13" s="1"/>
  <c r="H79" i="13"/>
  <c r="H78" i="13" s="1"/>
  <c r="G78" i="13"/>
  <c r="F78" i="13"/>
  <c r="E78" i="13"/>
  <c r="D78" i="13"/>
  <c r="F77" i="13"/>
  <c r="H77" i="13" s="1"/>
  <c r="H76" i="13" s="1"/>
  <c r="G76" i="13"/>
  <c r="E76" i="13"/>
  <c r="D76" i="13"/>
  <c r="H72" i="13"/>
  <c r="H71" i="13"/>
  <c r="F70" i="13"/>
  <c r="H70" i="13" s="1"/>
  <c r="H69" i="13" s="1"/>
  <c r="G69" i="13"/>
  <c r="E69" i="13"/>
  <c r="D69" i="13"/>
  <c r="F68" i="13"/>
  <c r="G67" i="13"/>
  <c r="E67" i="13"/>
  <c r="D67" i="13"/>
  <c r="F66" i="13"/>
  <c r="F65" i="13" s="1"/>
  <c r="G65" i="13"/>
  <c r="E65" i="13"/>
  <c r="D65" i="13"/>
  <c r="F64" i="13"/>
  <c r="G63" i="13"/>
  <c r="E63" i="13"/>
  <c r="D63" i="13"/>
  <c r="F59" i="13"/>
  <c r="G58" i="13"/>
  <c r="E58" i="13"/>
  <c r="D58" i="13"/>
  <c r="F57" i="13"/>
  <c r="H57" i="13" s="1"/>
  <c r="F56" i="13"/>
  <c r="H56" i="13" s="1"/>
  <c r="F55" i="13"/>
  <c r="G54" i="13"/>
  <c r="E54" i="13"/>
  <c r="D54" i="13"/>
  <c r="F52" i="13"/>
  <c r="G51" i="13"/>
  <c r="E51" i="13"/>
  <c r="D51" i="13"/>
  <c r="F46" i="13"/>
  <c r="H46" i="13" s="1"/>
  <c r="H45" i="13" s="1"/>
  <c r="H44" i="13" s="1"/>
  <c r="H43" i="13" s="1"/>
  <c r="H42" i="13" s="1"/>
  <c r="E43" i="13"/>
  <c r="E42" i="13" s="1"/>
  <c r="D43" i="13"/>
  <c r="D42" i="13" s="1"/>
  <c r="H39" i="13"/>
  <c r="H38" i="13" s="1"/>
  <c r="G38" i="13"/>
  <c r="F38" i="13"/>
  <c r="E38" i="13"/>
  <c r="D38" i="13"/>
  <c r="F37" i="13"/>
  <c r="F36" i="13" s="1"/>
  <c r="E36" i="13"/>
  <c r="D36" i="13"/>
  <c r="F35" i="13"/>
  <c r="F34" i="13" s="1"/>
  <c r="G34" i="13"/>
  <c r="E34" i="13"/>
  <c r="D34" i="13"/>
  <c r="F33" i="13"/>
  <c r="H33" i="13" s="1"/>
  <c r="F32" i="13"/>
  <c r="G31" i="13"/>
  <c r="E31" i="13"/>
  <c r="D31" i="13"/>
  <c r="F30" i="13"/>
  <c r="F29" i="13" s="1"/>
  <c r="G29" i="13"/>
  <c r="E29" i="13"/>
  <c r="D29" i="13"/>
  <c r="F28" i="13"/>
  <c r="G27" i="13"/>
  <c r="E27" i="13"/>
  <c r="D27" i="13"/>
  <c r="F24" i="13"/>
  <c r="F23" i="13" s="1"/>
  <c r="G23" i="13"/>
  <c r="E23" i="13"/>
  <c r="D23" i="13"/>
  <c r="F22" i="13"/>
  <c r="G21" i="13"/>
  <c r="E21" i="13"/>
  <c r="D21" i="13"/>
  <c r="H20" i="13"/>
  <c r="H19" i="13" s="1"/>
  <c r="F20" i="13"/>
  <c r="F19" i="13" s="1"/>
  <c r="G19" i="13"/>
  <c r="E19" i="13"/>
  <c r="D19" i="13"/>
  <c r="F12" i="13"/>
  <c r="F11" i="13" s="1"/>
  <c r="F10" i="13" s="1"/>
  <c r="F9" i="13" s="1"/>
  <c r="H11" i="13"/>
  <c r="G11" i="13"/>
  <c r="G10" i="13" s="1"/>
  <c r="G9" i="13" s="1"/>
  <c r="E11" i="13"/>
  <c r="E10" i="13" s="1"/>
  <c r="E9" i="13" s="1"/>
  <c r="D11" i="13"/>
  <c r="D10" i="13" s="1"/>
  <c r="D9" i="13" s="1"/>
  <c r="H10" i="13"/>
  <c r="H9" i="13"/>
  <c r="F210" i="12"/>
  <c r="H210" i="12" s="1"/>
  <c r="F209" i="12"/>
  <c r="H209" i="12" s="1"/>
  <c r="F208" i="12"/>
  <c r="H208" i="12" s="1"/>
  <c r="F207" i="12"/>
  <c r="H207" i="12" s="1"/>
  <c r="G206" i="12"/>
  <c r="E206" i="12"/>
  <c r="D206" i="12"/>
  <c r="F205" i="12"/>
  <c r="H205" i="12" s="1"/>
  <c r="F204" i="12"/>
  <c r="H204" i="12" s="1"/>
  <c r="F203" i="12"/>
  <c r="H203" i="12" s="1"/>
  <c r="F202" i="12"/>
  <c r="H202" i="12" s="1"/>
  <c r="G201" i="12"/>
  <c r="E201" i="12"/>
  <c r="D201" i="12"/>
  <c r="D200" i="12" s="1"/>
  <c r="D199" i="12" s="1"/>
  <c r="D198" i="12" s="1"/>
  <c r="F197" i="12"/>
  <c r="G196" i="12"/>
  <c r="E196" i="12"/>
  <c r="D196" i="12"/>
  <c r="F195" i="12"/>
  <c r="F194" i="12" s="1"/>
  <c r="G194" i="12"/>
  <c r="E194" i="12"/>
  <c r="D194" i="12"/>
  <c r="F193" i="12"/>
  <c r="H193" i="12" s="1"/>
  <c r="H192" i="12" s="1"/>
  <c r="G192" i="12"/>
  <c r="E192" i="12"/>
  <c r="D192" i="12"/>
  <c r="F189" i="12"/>
  <c r="H189" i="12" s="1"/>
  <c r="F188" i="12"/>
  <c r="H188" i="12" s="1"/>
  <c r="F187" i="12"/>
  <c r="H187" i="12" s="1"/>
  <c r="F186" i="12"/>
  <c r="H186" i="12" s="1"/>
  <c r="F185" i="12"/>
  <c r="H185" i="12" s="1"/>
  <c r="G184" i="12"/>
  <c r="G183" i="12" s="1"/>
  <c r="E184" i="12"/>
  <c r="E183" i="12" s="1"/>
  <c r="D184" i="12"/>
  <c r="D183" i="12" s="1"/>
  <c r="F182" i="12"/>
  <c r="H182" i="12" s="1"/>
  <c r="F181" i="12"/>
  <c r="H181" i="12" s="1"/>
  <c r="F180" i="12"/>
  <c r="H180" i="12" s="1"/>
  <c r="F179" i="12"/>
  <c r="H179" i="12" s="1"/>
  <c r="F178" i="12"/>
  <c r="F177" i="12" s="1"/>
  <c r="F176" i="12" s="1"/>
  <c r="G177" i="12"/>
  <c r="E177" i="12"/>
  <c r="E176" i="12" s="1"/>
  <c r="D177" i="12"/>
  <c r="D176" i="12" s="1"/>
  <c r="G176" i="12"/>
  <c r="F175" i="12"/>
  <c r="H175" i="12" s="1"/>
  <c r="H174" i="12"/>
  <c r="F173" i="12"/>
  <c r="H173" i="12" s="1"/>
  <c r="H172" i="12"/>
  <c r="F171" i="12"/>
  <c r="H171" i="12" s="1"/>
  <c r="H170" i="12"/>
  <c r="F169" i="12"/>
  <c r="H169" i="12" s="1"/>
  <c r="F168" i="12"/>
  <c r="H168" i="12" s="1"/>
  <c r="F167" i="12"/>
  <c r="G166" i="12"/>
  <c r="G165" i="12" s="1"/>
  <c r="E166" i="12"/>
  <c r="E165" i="12" s="1"/>
  <c r="D166" i="12"/>
  <c r="D165" i="12" s="1"/>
  <c r="F163" i="12"/>
  <c r="H163" i="12" s="1"/>
  <c r="H162" i="12"/>
  <c r="F161" i="12"/>
  <c r="F160" i="12"/>
  <c r="H160" i="12" s="1"/>
  <c r="G159" i="12"/>
  <c r="E159" i="12"/>
  <c r="D159" i="12"/>
  <c r="F158" i="12"/>
  <c r="F157" i="12"/>
  <c r="H157" i="12" s="1"/>
  <c r="G156" i="12"/>
  <c r="E156" i="12"/>
  <c r="E155" i="12" s="1"/>
  <c r="D156" i="12"/>
  <c r="H154" i="12"/>
  <c r="F154" i="12"/>
  <c r="F153" i="12"/>
  <c r="F152" i="12" s="1"/>
  <c r="F151" i="12" s="1"/>
  <c r="G152" i="12"/>
  <c r="G151" i="12" s="1"/>
  <c r="E152" i="12"/>
  <c r="E151" i="12" s="1"/>
  <c r="D152" i="12"/>
  <c r="D151" i="12" s="1"/>
  <c r="F149" i="12"/>
  <c r="H149" i="12" s="1"/>
  <c r="F148" i="12"/>
  <c r="G147" i="12"/>
  <c r="D147" i="12"/>
  <c r="F146" i="12"/>
  <c r="H146" i="12" s="1"/>
  <c r="F145" i="12"/>
  <c r="G144" i="12"/>
  <c r="E144" i="12"/>
  <c r="D144" i="12"/>
  <c r="F143" i="12"/>
  <c r="H143" i="12" s="1"/>
  <c r="F142" i="12"/>
  <c r="G141" i="12"/>
  <c r="G140" i="12" s="1"/>
  <c r="G139" i="12" s="1"/>
  <c r="E141" i="12"/>
  <c r="E140" i="12" s="1"/>
  <c r="E139" i="12" s="1"/>
  <c r="E138" i="12" s="1"/>
  <c r="E137" i="12" s="1"/>
  <c r="D141" i="12"/>
  <c r="D140" i="12" s="1"/>
  <c r="D139" i="12" s="1"/>
  <c r="F136" i="12"/>
  <c r="H136" i="12" s="1"/>
  <c r="F135" i="12"/>
  <c r="H135" i="12" s="1"/>
  <c r="F134" i="12"/>
  <c r="H134" i="12" s="1"/>
  <c r="F133" i="12"/>
  <c r="H133" i="12" s="1"/>
  <c r="F132" i="12"/>
  <c r="H132" i="12" s="1"/>
  <c r="F131" i="12"/>
  <c r="H131" i="12" s="1"/>
  <c r="G130" i="12"/>
  <c r="E130" i="12"/>
  <c r="D130" i="12"/>
  <c r="H129" i="12"/>
  <c r="F129" i="12"/>
  <c r="F128" i="12"/>
  <c r="H128" i="12" s="1"/>
  <c r="H127" i="12"/>
  <c r="F127" i="12"/>
  <c r="F126" i="12"/>
  <c r="H126" i="12" s="1"/>
  <c r="H125" i="12"/>
  <c r="F125" i="12"/>
  <c r="F124" i="12"/>
  <c r="F123" i="12" s="1"/>
  <c r="G123" i="12"/>
  <c r="E123" i="12"/>
  <c r="D123" i="12"/>
  <c r="F122" i="12"/>
  <c r="H122" i="12" s="1"/>
  <c r="H121" i="12" s="1"/>
  <c r="H120" i="12" s="1"/>
  <c r="G121" i="12"/>
  <c r="G120" i="12" s="1"/>
  <c r="E121" i="12"/>
  <c r="E120" i="12" s="1"/>
  <c r="D121" i="12"/>
  <c r="D120" i="12" s="1"/>
  <c r="F119" i="12"/>
  <c r="H119" i="12" s="1"/>
  <c r="F118" i="12"/>
  <c r="H118" i="12" s="1"/>
  <c r="F117" i="12"/>
  <c r="H117" i="12" s="1"/>
  <c r="F116" i="12"/>
  <c r="H116" i="12" s="1"/>
  <c r="F115" i="12"/>
  <c r="H115" i="12" s="1"/>
  <c r="F114" i="12"/>
  <c r="G113" i="12"/>
  <c r="G112" i="12" s="1"/>
  <c r="E113" i="12"/>
  <c r="E112" i="12" s="1"/>
  <c r="E111" i="12" s="1"/>
  <c r="D113" i="12"/>
  <c r="D112" i="12" s="1"/>
  <c r="F110" i="12"/>
  <c r="F109" i="12" s="1"/>
  <c r="F108" i="12" s="1"/>
  <c r="F107" i="12" s="1"/>
  <c r="F106" i="12" s="1"/>
  <c r="G109" i="12"/>
  <c r="G108" i="12" s="1"/>
  <c r="G107" i="12" s="1"/>
  <c r="G106" i="12" s="1"/>
  <c r="E109" i="12"/>
  <c r="E108" i="12" s="1"/>
  <c r="E107" i="12" s="1"/>
  <c r="E106" i="12" s="1"/>
  <c r="D109" i="12"/>
  <c r="D108" i="12" s="1"/>
  <c r="D107" i="12"/>
  <c r="D106" i="12" s="1"/>
  <c r="H105" i="12"/>
  <c r="F105" i="12"/>
  <c r="F104" i="12"/>
  <c r="H104" i="12" s="1"/>
  <c r="H103" i="12"/>
  <c r="F103" i="12"/>
  <c r="F102" i="12"/>
  <c r="H102" i="12" s="1"/>
  <c r="H101" i="12"/>
  <c r="H100" i="12" s="1"/>
  <c r="H99" i="12" s="1"/>
  <c r="H98" i="12" s="1"/>
  <c r="H97" i="12" s="1"/>
  <c r="F101" i="12"/>
  <c r="G100" i="12"/>
  <c r="F100" i="12"/>
  <c r="F99" i="12" s="1"/>
  <c r="F98" i="12" s="1"/>
  <c r="F97" i="12" s="1"/>
  <c r="E100" i="12"/>
  <c r="D100" i="12"/>
  <c r="D99" i="12" s="1"/>
  <c r="D98" i="12" s="1"/>
  <c r="D97" i="12" s="1"/>
  <c r="G99" i="12"/>
  <c r="G98" i="12" s="1"/>
  <c r="G97" i="12" s="1"/>
  <c r="E99" i="12"/>
  <c r="E98" i="12" s="1"/>
  <c r="E97" i="12" s="1"/>
  <c r="F96" i="12"/>
  <c r="F95" i="12" s="1"/>
  <c r="F94" i="12" s="1"/>
  <c r="F93" i="12" s="1"/>
  <c r="G95" i="12"/>
  <c r="G94" i="12" s="1"/>
  <c r="G93" i="12" s="1"/>
  <c r="E95" i="12"/>
  <c r="E94" i="12" s="1"/>
  <c r="E93" i="12" s="1"/>
  <c r="D95" i="12"/>
  <c r="D94" i="12" s="1"/>
  <c r="D93" i="12" s="1"/>
  <c r="F92" i="12"/>
  <c r="H92" i="12" s="1"/>
  <c r="F91" i="12"/>
  <c r="H91" i="12" s="1"/>
  <c r="F90" i="12"/>
  <c r="H90" i="12" s="1"/>
  <c r="F89" i="12"/>
  <c r="F88" i="12"/>
  <c r="H88" i="12" s="1"/>
  <c r="G87" i="12"/>
  <c r="G82" i="12" s="1"/>
  <c r="G81" i="12" s="1"/>
  <c r="E87" i="12"/>
  <c r="E82" i="12" s="1"/>
  <c r="E81" i="12" s="1"/>
  <c r="D87" i="12"/>
  <c r="D82" i="12" s="1"/>
  <c r="D81" i="12" s="1"/>
  <c r="F84" i="12"/>
  <c r="F83" i="12" s="1"/>
  <c r="H80" i="12"/>
  <c r="H79" i="12" s="1"/>
  <c r="G79" i="12"/>
  <c r="F79" i="12"/>
  <c r="E79" i="12"/>
  <c r="D79" i="12"/>
  <c r="F78" i="12"/>
  <c r="H78" i="12" s="1"/>
  <c r="F77" i="12"/>
  <c r="H77" i="12" s="1"/>
  <c r="F76" i="12"/>
  <c r="H76" i="12" s="1"/>
  <c r="F75" i="12"/>
  <c r="H75" i="12" s="1"/>
  <c r="F74" i="12"/>
  <c r="F73" i="12"/>
  <c r="H73" i="12" s="1"/>
  <c r="G72" i="12"/>
  <c r="G67" i="12" s="1"/>
  <c r="G66" i="12" s="1"/>
  <c r="E72" i="12"/>
  <c r="D72" i="12"/>
  <c r="F71" i="12"/>
  <c r="H71" i="12" s="1"/>
  <c r="F70" i="12"/>
  <c r="H70" i="12" s="1"/>
  <c r="F69" i="12"/>
  <c r="H69" i="12" s="1"/>
  <c r="G68" i="12"/>
  <c r="E68" i="12"/>
  <c r="D68" i="12"/>
  <c r="F65" i="12"/>
  <c r="E64" i="12"/>
  <c r="D64" i="12"/>
  <c r="F64" i="12" s="1"/>
  <c r="H64" i="12" s="1"/>
  <c r="F63" i="12"/>
  <c r="G62" i="12"/>
  <c r="G59" i="12" s="1"/>
  <c r="G58" i="12" s="1"/>
  <c r="G57" i="12" s="1"/>
  <c r="E62" i="12"/>
  <c r="D62" i="12"/>
  <c r="F61" i="12"/>
  <c r="H61" i="12" s="1"/>
  <c r="H60" i="12" s="1"/>
  <c r="G60" i="12"/>
  <c r="E60" i="12"/>
  <c r="D60" i="12"/>
  <c r="F56" i="12"/>
  <c r="H56" i="12" s="1"/>
  <c r="F55" i="12"/>
  <c r="H55" i="12" s="1"/>
  <c r="F54" i="12"/>
  <c r="G53" i="12"/>
  <c r="G52" i="12" s="1"/>
  <c r="G51" i="12" s="1"/>
  <c r="G50" i="12" s="1"/>
  <c r="E53" i="12"/>
  <c r="E52" i="12" s="1"/>
  <c r="E51" i="12" s="1"/>
  <c r="E50" i="12" s="1"/>
  <c r="D53" i="12"/>
  <c r="D52" i="12" s="1"/>
  <c r="D51" i="12" s="1"/>
  <c r="D50" i="12" s="1"/>
  <c r="F49" i="12"/>
  <c r="H49" i="12" s="1"/>
  <c r="H48" i="12" s="1"/>
  <c r="G48" i="12"/>
  <c r="E48" i="12"/>
  <c r="E45" i="12" s="1"/>
  <c r="E44" i="12" s="1"/>
  <c r="E43" i="12" s="1"/>
  <c r="D48" i="12"/>
  <c r="F47" i="12"/>
  <c r="F46" i="12" s="1"/>
  <c r="G46" i="12"/>
  <c r="D46" i="12"/>
  <c r="D45" i="12" s="1"/>
  <c r="D44" i="12" s="1"/>
  <c r="D43" i="12" s="1"/>
  <c r="F42" i="12"/>
  <c r="H42" i="12" s="1"/>
  <c r="F41" i="12"/>
  <c r="H41" i="12" s="1"/>
  <c r="F40" i="12"/>
  <c r="H40" i="12" s="1"/>
  <c r="F39" i="12"/>
  <c r="H39" i="12" s="1"/>
  <c r="F38" i="12"/>
  <c r="H38" i="12" s="1"/>
  <c r="F36" i="12"/>
  <c r="H36" i="12" s="1"/>
  <c r="F35" i="12"/>
  <c r="H35" i="12" s="1"/>
  <c r="F34" i="12"/>
  <c r="H34" i="12" s="1"/>
  <c r="F33" i="12"/>
  <c r="H33" i="12" s="1"/>
  <c r="F32" i="12"/>
  <c r="H32" i="12" s="1"/>
  <c r="F31" i="12"/>
  <c r="H31" i="12" s="1"/>
  <c r="F30" i="12"/>
  <c r="F29" i="12"/>
  <c r="H29" i="12" s="1"/>
  <c r="F28" i="12"/>
  <c r="H28" i="12" s="1"/>
  <c r="G27" i="12"/>
  <c r="G26" i="12" s="1"/>
  <c r="G25" i="12" s="1"/>
  <c r="E27" i="12"/>
  <c r="E26" i="12" s="1"/>
  <c r="E25" i="12" s="1"/>
  <c r="D27" i="12"/>
  <c r="D26" i="12" s="1"/>
  <c r="D25" i="12" s="1"/>
  <c r="F23" i="12"/>
  <c r="H23" i="12" s="1"/>
  <c r="H22" i="12" s="1"/>
  <c r="G22" i="12"/>
  <c r="E22" i="12"/>
  <c r="D22" i="12"/>
  <c r="F21" i="12"/>
  <c r="H21" i="12" s="1"/>
  <c r="F20" i="12"/>
  <c r="H20" i="12" s="1"/>
  <c r="F19" i="12"/>
  <c r="H19" i="12" s="1"/>
  <c r="G18" i="12"/>
  <c r="G17" i="12" s="1"/>
  <c r="G16" i="12" s="1"/>
  <c r="G15" i="12" s="1"/>
  <c r="E18" i="12"/>
  <c r="E17" i="12" s="1"/>
  <c r="E16" i="12" s="1"/>
  <c r="E15" i="12" s="1"/>
  <c r="D18" i="12"/>
  <c r="D17" i="12" s="1"/>
  <c r="D16" i="12" s="1"/>
  <c r="D15" i="12" s="1"/>
  <c r="F14" i="12"/>
  <c r="H14" i="12" s="1"/>
  <c r="H13" i="12" s="1"/>
  <c r="G13" i="12"/>
  <c r="F13" i="12"/>
  <c r="E13" i="12"/>
  <c r="D13" i="12"/>
  <c r="H12" i="12"/>
  <c r="F11" i="12"/>
  <c r="H11" i="12" s="1"/>
  <c r="H10" i="12" s="1"/>
  <c r="G10" i="12"/>
  <c r="E10" i="12"/>
  <c r="D10" i="12"/>
  <c r="D9" i="12" s="1"/>
  <c r="D8" i="12" s="1"/>
  <c r="D7" i="12" s="1"/>
  <c r="E9" i="12"/>
  <c r="E8" i="12" s="1"/>
  <c r="E7" i="12" s="1"/>
  <c r="G200" i="12" l="1"/>
  <c r="G199" i="12" s="1"/>
  <c r="G198" i="12" s="1"/>
  <c r="E67" i="12"/>
  <c r="E66" i="12" s="1"/>
  <c r="H124" i="12"/>
  <c r="H123" i="12" s="1"/>
  <c r="H153" i="12"/>
  <c r="H195" i="12"/>
  <c r="H194" i="12" s="1"/>
  <c r="F121" i="12"/>
  <c r="F120" i="12" s="1"/>
  <c r="H141" i="12"/>
  <c r="H140" i="12" s="1"/>
  <c r="H139" i="12" s="1"/>
  <c r="H9" i="12"/>
  <c r="H8" i="12" s="1"/>
  <c r="H7" i="12" s="1"/>
  <c r="G9" i="12"/>
  <c r="G8" i="12" s="1"/>
  <c r="G7" i="12" s="1"/>
  <c r="H47" i="12"/>
  <c r="H46" i="12" s="1"/>
  <c r="F60" i="12"/>
  <c r="H110" i="12"/>
  <c r="H109" i="12" s="1"/>
  <c r="H108" i="12" s="1"/>
  <c r="H107" i="12" s="1"/>
  <c r="H106" i="12" s="1"/>
  <c r="D164" i="12"/>
  <c r="H178" i="12"/>
  <c r="H177" i="12" s="1"/>
  <c r="H176" i="12" s="1"/>
  <c r="G191" i="12"/>
  <c r="G190" i="12" s="1"/>
  <c r="F10" i="12"/>
  <c r="F9" i="12" s="1"/>
  <c r="F8" i="12" s="1"/>
  <c r="F7" i="12" s="1"/>
  <c r="F68" i="12"/>
  <c r="D24" i="12"/>
  <c r="F53" i="12"/>
  <c r="F52" i="12" s="1"/>
  <c r="F51" i="12" s="1"/>
  <c r="F50" i="12" s="1"/>
  <c r="D59" i="12"/>
  <c r="D58" i="12" s="1"/>
  <c r="D57" i="12" s="1"/>
  <c r="E59" i="12"/>
  <c r="E58" i="12" s="1"/>
  <c r="E57" i="12" s="1"/>
  <c r="H84" i="12"/>
  <c r="H83" i="12" s="1"/>
  <c r="F141" i="12"/>
  <c r="F140" i="12" s="1"/>
  <c r="F139" i="12" s="1"/>
  <c r="D155" i="12"/>
  <c r="D150" i="12" s="1"/>
  <c r="F156" i="12"/>
  <c r="G164" i="12"/>
  <c r="E200" i="12"/>
  <c r="E199" i="12" s="1"/>
  <c r="E198" i="12" s="1"/>
  <c r="F206" i="12"/>
  <c r="H206" i="12"/>
  <c r="H184" i="12"/>
  <c r="H183" i="12" s="1"/>
  <c r="H54" i="12"/>
  <c r="H53" i="12" s="1"/>
  <c r="H52" i="12" s="1"/>
  <c r="H51" i="12" s="1"/>
  <c r="H50" i="12" s="1"/>
  <c r="H96" i="12"/>
  <c r="H95" i="12" s="1"/>
  <c r="H94" i="12" s="1"/>
  <c r="H93" i="12" s="1"/>
  <c r="D111" i="12"/>
  <c r="H158" i="12"/>
  <c r="H156" i="12" s="1"/>
  <c r="F184" i="12"/>
  <c r="F183" i="12" s="1"/>
  <c r="H45" i="12"/>
  <c r="H44" i="12" s="1"/>
  <c r="H43" i="12" s="1"/>
  <c r="G155" i="12"/>
  <c r="D67" i="12"/>
  <c r="D66" i="12" s="1"/>
  <c r="H152" i="12"/>
  <c r="H151" i="12" s="1"/>
  <c r="D191" i="12"/>
  <c r="D190" i="12" s="1"/>
  <c r="G150" i="12"/>
  <c r="F48" i="12"/>
  <c r="F45" i="12" s="1"/>
  <c r="F44" i="12" s="1"/>
  <c r="F43" i="12" s="1"/>
  <c r="G111" i="12"/>
  <c r="F160" i="13"/>
  <c r="E196" i="13"/>
  <c r="E195" i="13" s="1"/>
  <c r="E194" i="13" s="1"/>
  <c r="H270" i="13"/>
  <c r="H269" i="13" s="1"/>
  <c r="F314" i="13"/>
  <c r="F313" i="13" s="1"/>
  <c r="F312" i="13" s="1"/>
  <c r="F311" i="13" s="1"/>
  <c r="H339" i="13"/>
  <c r="D344" i="13"/>
  <c r="G376" i="13"/>
  <c r="F197" i="13"/>
  <c r="F230" i="13"/>
  <c r="F288" i="13"/>
  <c r="F54" i="13"/>
  <c r="E108" i="13"/>
  <c r="E107" i="13" s="1"/>
  <c r="E106" i="13" s="1"/>
  <c r="E105" i="13" s="1"/>
  <c r="E120" i="13"/>
  <c r="E119" i="13" s="1"/>
  <c r="E118" i="13" s="1"/>
  <c r="G196" i="13"/>
  <c r="G195" i="13" s="1"/>
  <c r="G194" i="13" s="1"/>
  <c r="H35" i="13"/>
  <c r="H34" i="13" s="1"/>
  <c r="G97" i="13"/>
  <c r="G96" i="13" s="1"/>
  <c r="G95" i="13" s="1"/>
  <c r="G94" i="13" s="1"/>
  <c r="H122" i="13"/>
  <c r="H121" i="13" s="1"/>
  <c r="F130" i="13"/>
  <c r="D290" i="13"/>
  <c r="F326" i="13"/>
  <c r="E323" i="13"/>
  <c r="E322" i="13" s="1"/>
  <c r="E321" i="13" s="1"/>
  <c r="H351" i="13"/>
  <c r="H350" i="13" s="1"/>
  <c r="H24" i="13"/>
  <c r="H23" i="13" s="1"/>
  <c r="H55" i="13"/>
  <c r="F90" i="13"/>
  <c r="H189" i="13"/>
  <c r="H188" i="13" s="1"/>
  <c r="F207" i="13"/>
  <c r="F206" i="13" s="1"/>
  <c r="F205" i="13" s="1"/>
  <c r="F204" i="13" s="1"/>
  <c r="F203" i="13" s="1"/>
  <c r="H272" i="13"/>
  <c r="H271" i="13" s="1"/>
  <c r="H265" i="13" s="1"/>
  <c r="H264" i="13" s="1"/>
  <c r="H263" i="13" s="1"/>
  <c r="F323" i="13"/>
  <c r="F322" i="13" s="1"/>
  <c r="F321" i="13" s="1"/>
  <c r="D370" i="13"/>
  <c r="D369" i="13" s="1"/>
  <c r="F45" i="13"/>
  <c r="F44" i="13" s="1"/>
  <c r="F43" i="13" s="1"/>
  <c r="F42" i="13" s="1"/>
  <c r="H66" i="13"/>
  <c r="H65" i="13" s="1"/>
  <c r="F102" i="13"/>
  <c r="H295" i="13"/>
  <c r="H294" i="13" s="1"/>
  <c r="H293" i="13" s="1"/>
  <c r="H292" i="13" s="1"/>
  <c r="H291" i="13" s="1"/>
  <c r="E277" i="13"/>
  <c r="E276" i="13" s="1"/>
  <c r="E275" i="13" s="1"/>
  <c r="H30" i="13"/>
  <c r="H29" i="13" s="1"/>
  <c r="D50" i="13"/>
  <c r="D49" i="13" s="1"/>
  <c r="G62" i="13"/>
  <c r="G61" i="13" s="1"/>
  <c r="G60" i="13" s="1"/>
  <c r="G75" i="13"/>
  <c r="G74" i="13" s="1"/>
  <c r="G73" i="13" s="1"/>
  <c r="D89" i="13"/>
  <c r="D88" i="13" s="1"/>
  <c r="D87" i="13" s="1"/>
  <c r="D86" i="13" s="1"/>
  <c r="E89" i="13"/>
  <c r="E88" i="13" s="1"/>
  <c r="E87" i="13" s="1"/>
  <c r="E86" i="13" s="1"/>
  <c r="D108" i="13"/>
  <c r="D107" i="13" s="1"/>
  <c r="D106" i="13" s="1"/>
  <c r="D105" i="13" s="1"/>
  <c r="F139" i="13"/>
  <c r="H176" i="13"/>
  <c r="H175" i="13" s="1"/>
  <c r="E247" i="13"/>
  <c r="E246" i="13" s="1"/>
  <c r="E245" i="13" s="1"/>
  <c r="E338" i="13"/>
  <c r="E337" i="13" s="1"/>
  <c r="E336" i="13" s="1"/>
  <c r="H348" i="13"/>
  <c r="H347" i="13" s="1"/>
  <c r="H346" i="13" s="1"/>
  <c r="H345" i="13" s="1"/>
  <c r="E50" i="13"/>
  <c r="E49" i="13" s="1"/>
  <c r="H54" i="13"/>
  <c r="E187" i="13"/>
  <c r="E186" i="13" s="1"/>
  <c r="E185" i="13" s="1"/>
  <c r="F215" i="13"/>
  <c r="F266" i="13"/>
  <c r="F295" i="13"/>
  <c r="F294" i="13" s="1"/>
  <c r="F293" i="13" s="1"/>
  <c r="F292" i="13" s="1"/>
  <c r="F291" i="13" s="1"/>
  <c r="G338" i="13"/>
  <c r="G337" i="13" s="1"/>
  <c r="G336" i="13" s="1"/>
  <c r="D338" i="13"/>
  <c r="D337" i="13" s="1"/>
  <c r="D336" i="13" s="1"/>
  <c r="E370" i="13"/>
  <c r="E369" i="13" s="1"/>
  <c r="E18" i="13"/>
  <c r="E17" i="13" s="1"/>
  <c r="E16" i="13" s="1"/>
  <c r="G50" i="13"/>
  <c r="G49" i="13" s="1"/>
  <c r="G108" i="13"/>
  <c r="G107" i="13" s="1"/>
  <c r="G106" i="13" s="1"/>
  <c r="G105" i="13" s="1"/>
  <c r="D136" i="13"/>
  <c r="D135" i="13" s="1"/>
  <c r="D134" i="13" s="1"/>
  <c r="G187" i="13"/>
  <c r="G186" i="13" s="1"/>
  <c r="G185" i="13" s="1"/>
  <c r="H266" i="13"/>
  <c r="G277" i="13"/>
  <c r="G276" i="13" s="1"/>
  <c r="G275" i="13" s="1"/>
  <c r="H248" i="13"/>
  <c r="D41" i="13"/>
  <c r="D40" i="13" s="1"/>
  <c r="G26" i="13"/>
  <c r="G25" i="13" s="1"/>
  <c r="H37" i="13"/>
  <c r="H36" i="13" s="1"/>
  <c r="D75" i="13"/>
  <c r="D74" i="13" s="1"/>
  <c r="D73" i="13" s="1"/>
  <c r="E75" i="13"/>
  <c r="E74" i="13" s="1"/>
  <c r="E73" i="13" s="1"/>
  <c r="G89" i="13"/>
  <c r="G88" i="13" s="1"/>
  <c r="G87" i="13" s="1"/>
  <c r="G86" i="13" s="1"/>
  <c r="D97" i="13"/>
  <c r="D96" i="13" s="1"/>
  <c r="D95" i="13" s="1"/>
  <c r="D94" i="13" s="1"/>
  <c r="E97" i="13"/>
  <c r="E96" i="13" s="1"/>
  <c r="E95" i="13" s="1"/>
  <c r="E94" i="13" s="1"/>
  <c r="H110" i="13"/>
  <c r="H109" i="13" s="1"/>
  <c r="D120" i="13"/>
  <c r="D119" i="13" s="1"/>
  <c r="D118" i="13" s="1"/>
  <c r="G120" i="13"/>
  <c r="G119" i="13" s="1"/>
  <c r="G118" i="13" s="1"/>
  <c r="H127" i="13"/>
  <c r="H126" i="13" s="1"/>
  <c r="F143" i="13"/>
  <c r="F148" i="13"/>
  <c r="F164" i="13"/>
  <c r="H184" i="13"/>
  <c r="H183" i="13" s="1"/>
  <c r="F192" i="13"/>
  <c r="F201" i="13"/>
  <c r="F248" i="13"/>
  <c r="F253" i="13"/>
  <c r="F273" i="13"/>
  <c r="H286" i="13"/>
  <c r="G290" i="13"/>
  <c r="H320" i="13"/>
  <c r="H319" i="13" s="1"/>
  <c r="H318" i="13" s="1"/>
  <c r="H317" i="13" s="1"/>
  <c r="H316" i="13" s="1"/>
  <c r="F339" i="13"/>
  <c r="F338" i="13" s="1"/>
  <c r="F337" i="13" s="1"/>
  <c r="F336" i="13" s="1"/>
  <c r="H343" i="13"/>
  <c r="H342" i="13" s="1"/>
  <c r="D361" i="13"/>
  <c r="D360" i="13" s="1"/>
  <c r="D359" i="13" s="1"/>
  <c r="D62" i="13"/>
  <c r="D61" i="13" s="1"/>
  <c r="D60" i="13" s="1"/>
  <c r="D172" i="13"/>
  <c r="D171" i="13" s="1"/>
  <c r="D170" i="13" s="1"/>
  <c r="D169" i="13" s="1"/>
  <c r="H230" i="13"/>
  <c r="G265" i="13"/>
  <c r="G264" i="13" s="1"/>
  <c r="G263" i="13" s="1"/>
  <c r="G244" i="13" s="1"/>
  <c r="D265" i="13"/>
  <c r="D264" i="13" s="1"/>
  <c r="D263" i="13" s="1"/>
  <c r="F280" i="13"/>
  <c r="H364" i="13"/>
  <c r="H363" i="13" s="1"/>
  <c r="H362" i="13" s="1"/>
  <c r="E361" i="13"/>
  <c r="E360" i="13" s="1"/>
  <c r="E359" i="13" s="1"/>
  <c r="E344" i="13"/>
  <c r="G18" i="13"/>
  <c r="G17" i="13" s="1"/>
  <c r="G16" i="13" s="1"/>
  <c r="D26" i="13"/>
  <c r="D25" i="13" s="1"/>
  <c r="F69" i="13"/>
  <c r="F76" i="13"/>
  <c r="F75" i="13" s="1"/>
  <c r="F74" i="13" s="1"/>
  <c r="F73" i="13" s="1"/>
  <c r="F98" i="13"/>
  <c r="D157" i="13"/>
  <c r="D156" i="13" s="1"/>
  <c r="D155" i="13" s="1"/>
  <c r="F179" i="13"/>
  <c r="F227" i="13"/>
  <c r="F226" i="13" s="1"/>
  <c r="F225" i="13" s="1"/>
  <c r="F224" i="13" s="1"/>
  <c r="F223" i="13" s="1"/>
  <c r="G229" i="13"/>
  <c r="G138" i="12"/>
  <c r="G137" i="12" s="1"/>
  <c r="H68" i="12"/>
  <c r="G45" i="12"/>
  <c r="G44" i="12" s="1"/>
  <c r="G43" i="12" s="1"/>
  <c r="G24" i="12" s="1"/>
  <c r="H85" i="13"/>
  <c r="H84" i="13" s="1"/>
  <c r="H83" i="13" s="1"/>
  <c r="H82" i="13" s="1"/>
  <c r="H81" i="13" s="1"/>
  <c r="H80" i="13" s="1"/>
  <c r="F84" i="13"/>
  <c r="F83" i="13" s="1"/>
  <c r="F82" i="13" s="1"/>
  <c r="F81" i="13" s="1"/>
  <c r="F80" i="13" s="1"/>
  <c r="H112" i="13"/>
  <c r="H111" i="13" s="1"/>
  <c r="F111" i="13"/>
  <c r="H124" i="13"/>
  <c r="H123" i="13" s="1"/>
  <c r="F123" i="13"/>
  <c r="H159" i="13"/>
  <c r="H158" i="13" s="1"/>
  <c r="F158" i="13"/>
  <c r="H22" i="13"/>
  <c r="H21" i="13" s="1"/>
  <c r="H18" i="13" s="1"/>
  <c r="H17" i="13" s="1"/>
  <c r="H16" i="13" s="1"/>
  <c r="F21" i="13"/>
  <c r="F18" i="13" s="1"/>
  <c r="F17" i="13" s="1"/>
  <c r="F16" i="13" s="1"/>
  <c r="H28" i="13"/>
  <c r="H27" i="13" s="1"/>
  <c r="F27" i="13"/>
  <c r="E41" i="13"/>
  <c r="E62" i="13"/>
  <c r="E61" i="13" s="1"/>
  <c r="E60" i="13" s="1"/>
  <c r="H93" i="13"/>
  <c r="H92" i="13" s="1"/>
  <c r="H89" i="13" s="1"/>
  <c r="H88" i="13" s="1"/>
  <c r="H87" i="13" s="1"/>
  <c r="H86" i="13" s="1"/>
  <c r="F92" i="13"/>
  <c r="E136" i="13"/>
  <c r="E135" i="13" s="1"/>
  <c r="E134" i="13" s="1"/>
  <c r="H146" i="13"/>
  <c r="H145" i="13" s="1"/>
  <c r="F145" i="13"/>
  <c r="H151" i="13"/>
  <c r="H150" i="13" s="1"/>
  <c r="F150" i="13"/>
  <c r="E172" i="13"/>
  <c r="E171" i="13" s="1"/>
  <c r="E170" i="13" s="1"/>
  <c r="E169" i="13" s="1"/>
  <c r="H182" i="13"/>
  <c r="H181" i="13" s="1"/>
  <c r="F181" i="13"/>
  <c r="D196" i="13"/>
  <c r="D195" i="13" s="1"/>
  <c r="D194" i="13" s="1"/>
  <c r="H32" i="13"/>
  <c r="H31" i="13" s="1"/>
  <c r="F31" i="13"/>
  <c r="H129" i="13"/>
  <c r="H128" i="13" s="1"/>
  <c r="F128" i="13"/>
  <c r="F120" i="13" s="1"/>
  <c r="F119" i="13" s="1"/>
  <c r="F118" i="13" s="1"/>
  <c r="G136" i="13"/>
  <c r="G135" i="13" s="1"/>
  <c r="G134" i="13" s="1"/>
  <c r="H142" i="13"/>
  <c r="H141" i="13" s="1"/>
  <c r="F141" i="13"/>
  <c r="E157" i="13"/>
  <c r="E156" i="13" s="1"/>
  <c r="E155" i="13" s="1"/>
  <c r="H167" i="13"/>
  <c r="H166" i="13" s="1"/>
  <c r="F166" i="13"/>
  <c r="G172" i="13"/>
  <c r="G171" i="13" s="1"/>
  <c r="G170" i="13" s="1"/>
  <c r="G169" i="13" s="1"/>
  <c r="G168" i="13" s="1"/>
  <c r="H178" i="13"/>
  <c r="H177" i="13" s="1"/>
  <c r="F177" i="13"/>
  <c r="H191" i="13"/>
  <c r="H190" i="13" s="1"/>
  <c r="H187" i="13" s="1"/>
  <c r="H186" i="13" s="1"/>
  <c r="H185" i="13" s="1"/>
  <c r="F190" i="13"/>
  <c r="F187" i="13" s="1"/>
  <c r="F186" i="13" s="1"/>
  <c r="F185" i="13" s="1"/>
  <c r="H214" i="13"/>
  <c r="H213" i="13" s="1"/>
  <c r="H212" i="13" s="1"/>
  <c r="H211" i="13" s="1"/>
  <c r="H210" i="13" s="1"/>
  <c r="H209" i="13" s="1"/>
  <c r="F213" i="13"/>
  <c r="F212" i="13" s="1"/>
  <c r="F211" i="13" s="1"/>
  <c r="F210" i="13" s="1"/>
  <c r="F209" i="13" s="1"/>
  <c r="G41" i="13"/>
  <c r="G40" i="13" s="1"/>
  <c r="H68" i="13"/>
  <c r="H67" i="13" s="1"/>
  <c r="F67" i="13"/>
  <c r="H101" i="13"/>
  <c r="H100" i="13" s="1"/>
  <c r="H97" i="13" s="1"/>
  <c r="H96" i="13" s="1"/>
  <c r="H95" i="13" s="1"/>
  <c r="H94" i="13" s="1"/>
  <c r="F100" i="13"/>
  <c r="D18" i="13"/>
  <c r="D17" i="13" s="1"/>
  <c r="D16" i="13" s="1"/>
  <c r="E26" i="13"/>
  <c r="E25" i="13" s="1"/>
  <c r="H52" i="13"/>
  <c r="H51" i="13" s="1"/>
  <c r="F51" i="13"/>
  <c r="H59" i="13"/>
  <c r="H58" i="13" s="1"/>
  <c r="F58" i="13"/>
  <c r="H64" i="13"/>
  <c r="H63" i="13" s="1"/>
  <c r="F63" i="13"/>
  <c r="H75" i="13"/>
  <c r="H74" i="13" s="1"/>
  <c r="H73" i="13" s="1"/>
  <c r="H116" i="13"/>
  <c r="H115" i="13" s="1"/>
  <c r="F115" i="13"/>
  <c r="H133" i="13"/>
  <c r="H132" i="13" s="1"/>
  <c r="F132" i="13"/>
  <c r="H138" i="13"/>
  <c r="H137" i="13" s="1"/>
  <c r="F137" i="13"/>
  <c r="G157" i="13"/>
  <c r="G156" i="13" s="1"/>
  <c r="G155" i="13" s="1"/>
  <c r="H163" i="13"/>
  <c r="H162" i="13" s="1"/>
  <c r="F162" i="13"/>
  <c r="H174" i="13"/>
  <c r="H173" i="13" s="1"/>
  <c r="F173" i="13"/>
  <c r="H200" i="13"/>
  <c r="H199" i="13" s="1"/>
  <c r="H196" i="13" s="1"/>
  <c r="H195" i="13" s="1"/>
  <c r="H194" i="13" s="1"/>
  <c r="F199" i="13"/>
  <c r="E290" i="13"/>
  <c r="H302" i="13"/>
  <c r="H301" i="13" s="1"/>
  <c r="H300" i="13" s="1"/>
  <c r="H299" i="13" s="1"/>
  <c r="H298" i="13" s="1"/>
  <c r="F301" i="13"/>
  <c r="F300" i="13" s="1"/>
  <c r="F299" i="13" s="1"/>
  <c r="F298" i="13" s="1"/>
  <c r="D247" i="13"/>
  <c r="D246" i="13" s="1"/>
  <c r="D245" i="13" s="1"/>
  <c r="H279" i="13"/>
  <c r="H278" i="13" s="1"/>
  <c r="F278" i="13"/>
  <c r="F286" i="13"/>
  <c r="F306" i="13"/>
  <c r="F305" i="13" s="1"/>
  <c r="F304" i="13" s="1"/>
  <c r="H308" i="13"/>
  <c r="H306" i="13" s="1"/>
  <c r="H305" i="13" s="1"/>
  <c r="H304" i="13" s="1"/>
  <c r="H335" i="13"/>
  <c r="H334" i="13" s="1"/>
  <c r="H333" i="13" s="1"/>
  <c r="H332" i="13" s="1"/>
  <c r="H331" i="13" s="1"/>
  <c r="F334" i="13"/>
  <c r="F333" i="13" s="1"/>
  <c r="F332" i="13" s="1"/>
  <c r="F331" i="13" s="1"/>
  <c r="H356" i="13"/>
  <c r="H355" i="13" s="1"/>
  <c r="H354" i="13" s="1"/>
  <c r="H353" i="13" s="1"/>
  <c r="F355" i="13"/>
  <c r="F354" i="13" s="1"/>
  <c r="F353" i="13" s="1"/>
  <c r="H358" i="13"/>
  <c r="H357" i="13" s="1"/>
  <c r="F357" i="13"/>
  <c r="H374" i="13"/>
  <c r="H371" i="13" s="1"/>
  <c r="F371" i="13"/>
  <c r="F370" i="13" s="1"/>
  <c r="F369" i="13" s="1"/>
  <c r="F361" i="13" s="1"/>
  <c r="F360" i="13" s="1"/>
  <c r="F359" i="13" s="1"/>
  <c r="H222" i="13"/>
  <c r="H221" i="13" s="1"/>
  <c r="H220" i="13" s="1"/>
  <c r="H219" i="13" s="1"/>
  <c r="H218" i="13" s="1"/>
  <c r="H217" i="13" s="1"/>
  <c r="F221" i="13"/>
  <c r="F220" i="13" s="1"/>
  <c r="F219" i="13" s="1"/>
  <c r="F218" i="13" s="1"/>
  <c r="D229" i="13"/>
  <c r="H234" i="13"/>
  <c r="H233" i="13" s="1"/>
  <c r="F233" i="13"/>
  <c r="D323" i="13"/>
  <c r="D322" i="13" s="1"/>
  <c r="D321" i="13" s="1"/>
  <c r="D310" i="13" s="1"/>
  <c r="D309" i="13" s="1"/>
  <c r="H323" i="13"/>
  <c r="H322" i="13" s="1"/>
  <c r="H321" i="13" s="1"/>
  <c r="H240" i="13"/>
  <c r="H239" i="13" s="1"/>
  <c r="H238" i="13" s="1"/>
  <c r="H237" i="13" s="1"/>
  <c r="H236" i="13" s="1"/>
  <c r="F239" i="13"/>
  <c r="F238" i="13" s="1"/>
  <c r="F237" i="13" s="1"/>
  <c r="F236" i="13" s="1"/>
  <c r="F229" i="13" s="1"/>
  <c r="H262" i="13"/>
  <c r="H261" i="13" s="1"/>
  <c r="H259" i="13" s="1"/>
  <c r="F261" i="13"/>
  <c r="F259" i="13" s="1"/>
  <c r="E265" i="13"/>
  <c r="E264" i="13" s="1"/>
  <c r="E263" i="13" s="1"/>
  <c r="G323" i="13"/>
  <c r="G322" i="13" s="1"/>
  <c r="G321" i="13" s="1"/>
  <c r="G344" i="13"/>
  <c r="H376" i="13"/>
  <c r="H375" i="13" s="1"/>
  <c r="G375" i="13"/>
  <c r="G370" i="13" s="1"/>
  <c r="G369" i="13" s="1"/>
  <c r="G361" i="13" s="1"/>
  <c r="G360" i="13" s="1"/>
  <c r="G359" i="13" s="1"/>
  <c r="E352" i="13"/>
  <c r="H257" i="13"/>
  <c r="H256" i="13" s="1"/>
  <c r="H247" i="13" s="1"/>
  <c r="H246" i="13" s="1"/>
  <c r="H245" i="13" s="1"/>
  <c r="F256" i="13"/>
  <c r="D277" i="13"/>
  <c r="D276" i="13" s="1"/>
  <c r="D275" i="13" s="1"/>
  <c r="H285" i="13"/>
  <c r="H284" i="13" s="1"/>
  <c r="F284" i="13"/>
  <c r="H18" i="12"/>
  <c r="H17" i="12" s="1"/>
  <c r="H16" i="12" s="1"/>
  <c r="H15" i="12" s="1"/>
  <c r="E24" i="12"/>
  <c r="H27" i="12"/>
  <c r="H26" i="12" s="1"/>
  <c r="H25" i="12" s="1"/>
  <c r="F22" i="12"/>
  <c r="F18" i="12"/>
  <c r="F17" i="12" s="1"/>
  <c r="F16" i="12" s="1"/>
  <c r="F15" i="12" s="1"/>
  <c r="H145" i="12"/>
  <c r="H144" i="12" s="1"/>
  <c r="H138" i="12" s="1"/>
  <c r="H137" i="12" s="1"/>
  <c r="F144" i="12"/>
  <c r="H148" i="12"/>
  <c r="H147" i="12" s="1"/>
  <c r="F147" i="12"/>
  <c r="E150" i="12"/>
  <c r="F159" i="12"/>
  <c r="F155" i="12" s="1"/>
  <c r="F150" i="12" s="1"/>
  <c r="H161" i="12"/>
  <c r="H159" i="12" s="1"/>
  <c r="E191" i="12"/>
  <c r="E190" i="12" s="1"/>
  <c r="F27" i="12"/>
  <c r="F26" i="12" s="1"/>
  <c r="F25" i="12" s="1"/>
  <c r="H130" i="12"/>
  <c r="D138" i="12"/>
  <c r="D137" i="12" s="1"/>
  <c r="H167" i="12"/>
  <c r="H166" i="12" s="1"/>
  <c r="H165" i="12" s="1"/>
  <c r="F166" i="12"/>
  <c r="F165" i="12" s="1"/>
  <c r="H197" i="12"/>
  <c r="H196" i="12" s="1"/>
  <c r="H191" i="12" s="1"/>
  <c r="H190" i="12" s="1"/>
  <c r="F196" i="12"/>
  <c r="H201" i="12"/>
  <c r="H63" i="12"/>
  <c r="H62" i="12" s="1"/>
  <c r="H59" i="12" s="1"/>
  <c r="H58" i="12" s="1"/>
  <c r="H57" i="12" s="1"/>
  <c r="F62" i="12"/>
  <c r="F72" i="12"/>
  <c r="F67" i="12" s="1"/>
  <c r="F66" i="12" s="1"/>
  <c r="H74" i="12"/>
  <c r="H72" i="12" s="1"/>
  <c r="H67" i="12" s="1"/>
  <c r="H66" i="12" s="1"/>
  <c r="F87" i="12"/>
  <c r="F82" i="12" s="1"/>
  <c r="F81" i="12" s="1"/>
  <c r="H89" i="12"/>
  <c r="H87" i="12" s="1"/>
  <c r="H114" i="12"/>
  <c r="H113" i="12" s="1"/>
  <c r="H112" i="12" s="1"/>
  <c r="H111" i="12" s="1"/>
  <c r="F113" i="12"/>
  <c r="F112" i="12" s="1"/>
  <c r="F111" i="12" s="1"/>
  <c r="E164" i="12"/>
  <c r="F130" i="12"/>
  <c r="F192" i="12"/>
  <c r="F201" i="12"/>
  <c r="H82" i="12" l="1"/>
  <c r="H81" i="12" s="1"/>
  <c r="F59" i="12"/>
  <c r="F58" i="12" s="1"/>
  <c r="F57" i="12" s="1"/>
  <c r="F200" i="12"/>
  <c r="F199" i="12" s="1"/>
  <c r="F198" i="12" s="1"/>
  <c r="F138" i="12"/>
  <c r="F137" i="12" s="1"/>
  <c r="H24" i="12"/>
  <c r="F24" i="12"/>
  <c r="H155" i="12"/>
  <c r="H150" i="12" s="1"/>
  <c r="F164" i="12"/>
  <c r="H200" i="12"/>
  <c r="H199" i="12" s="1"/>
  <c r="H198" i="12" s="1"/>
  <c r="H164" i="12"/>
  <c r="F108" i="13"/>
  <c r="F107" i="13" s="1"/>
  <c r="F106" i="13" s="1"/>
  <c r="F105" i="13" s="1"/>
  <c r="H338" i="13"/>
  <c r="H337" i="13" s="1"/>
  <c r="H336" i="13" s="1"/>
  <c r="H344" i="13"/>
  <c r="F89" i="13"/>
  <c r="F88" i="13" s="1"/>
  <c r="F87" i="13" s="1"/>
  <c r="F86" i="13" s="1"/>
  <c r="F247" i="13"/>
  <c r="F246" i="13" s="1"/>
  <c r="F245" i="13" s="1"/>
  <c r="E15" i="13"/>
  <c r="E14" i="13" s="1"/>
  <c r="E117" i="13"/>
  <c r="F352" i="13"/>
  <c r="G310" i="13"/>
  <c r="G309" i="13" s="1"/>
  <c r="H229" i="13"/>
  <c r="D117" i="13"/>
  <c r="F196" i="13"/>
  <c r="F195" i="13" s="1"/>
  <c r="F194" i="13" s="1"/>
  <c r="F97" i="13"/>
  <c r="F96" i="13" s="1"/>
  <c r="F95" i="13" s="1"/>
  <c r="F94" i="13" s="1"/>
  <c r="G15" i="13"/>
  <c r="G14" i="13" s="1"/>
  <c r="G13" i="13" s="1"/>
  <c r="D168" i="13"/>
  <c r="F265" i="13"/>
  <c r="F264" i="13" s="1"/>
  <c r="F263" i="13" s="1"/>
  <c r="E244" i="13"/>
  <c r="F290" i="13"/>
  <c r="D15" i="13"/>
  <c r="D14" i="13" s="1"/>
  <c r="D13" i="13" s="1"/>
  <c r="E168" i="13"/>
  <c r="E310" i="13"/>
  <c r="E309" i="13" s="1"/>
  <c r="H352" i="13"/>
  <c r="H310" i="13" s="1"/>
  <c r="H309" i="13" s="1"/>
  <c r="H277" i="13"/>
  <c r="H276" i="13" s="1"/>
  <c r="H275" i="13" s="1"/>
  <c r="H244" i="13" s="1"/>
  <c r="H290" i="13"/>
  <c r="H108" i="13"/>
  <c r="H107" i="13" s="1"/>
  <c r="H106" i="13" s="1"/>
  <c r="H105" i="13" s="1"/>
  <c r="F310" i="13"/>
  <c r="F309" i="13" s="1"/>
  <c r="G117" i="13"/>
  <c r="G104" i="13" s="1"/>
  <c r="E40" i="13"/>
  <c r="H120" i="13"/>
  <c r="H119" i="13" s="1"/>
  <c r="H118" i="13" s="1"/>
  <c r="H370" i="13"/>
  <c r="H369" i="13" s="1"/>
  <c r="H361" i="13" s="1"/>
  <c r="H360" i="13" s="1"/>
  <c r="H359" i="13" s="1"/>
  <c r="F277" i="13"/>
  <c r="F276" i="13" s="1"/>
  <c r="F275" i="13" s="1"/>
  <c r="F172" i="13"/>
  <c r="F171" i="13" s="1"/>
  <c r="F170" i="13" s="1"/>
  <c r="F169" i="13" s="1"/>
  <c r="F168" i="13" s="1"/>
  <c r="F26" i="13"/>
  <c r="F25" i="13" s="1"/>
  <c r="F15" i="13" s="1"/>
  <c r="F14" i="13" s="1"/>
  <c r="F157" i="13"/>
  <c r="F156" i="13" s="1"/>
  <c r="F155" i="13" s="1"/>
  <c r="H172" i="13"/>
  <c r="H171" i="13" s="1"/>
  <c r="H170" i="13" s="1"/>
  <c r="H169" i="13" s="1"/>
  <c r="H168" i="13" s="1"/>
  <c r="F136" i="13"/>
  <c r="F135" i="13" s="1"/>
  <c r="F134" i="13" s="1"/>
  <c r="F117" i="13" s="1"/>
  <c r="F62" i="13"/>
  <c r="F61" i="13" s="1"/>
  <c r="F60" i="13" s="1"/>
  <c r="F50" i="13"/>
  <c r="F49" i="13" s="1"/>
  <c r="F41" i="13" s="1"/>
  <c r="H26" i="13"/>
  <c r="H25" i="13" s="1"/>
  <c r="H15" i="13" s="1"/>
  <c r="H14" i="13" s="1"/>
  <c r="H157" i="13"/>
  <c r="H156" i="13" s="1"/>
  <c r="H155" i="13" s="1"/>
  <c r="D244" i="13"/>
  <c r="H136" i="13"/>
  <c r="H135" i="13" s="1"/>
  <c r="H134" i="13" s="1"/>
  <c r="H62" i="13"/>
  <c r="H61" i="13" s="1"/>
  <c r="H60" i="13" s="1"/>
  <c r="H50" i="13"/>
  <c r="H49" i="13" s="1"/>
  <c r="H41" i="13" s="1"/>
  <c r="F191" i="12"/>
  <c r="F190" i="12" s="1"/>
  <c r="E13" i="13" l="1"/>
  <c r="F40" i="13"/>
  <c r="H117" i="13"/>
  <c r="E104" i="13"/>
  <c r="F244" i="13"/>
  <c r="F104" i="13" s="1"/>
  <c r="D104" i="13"/>
  <c r="D8" i="13" s="1"/>
  <c r="D7" i="13" s="1"/>
  <c r="H104" i="13"/>
  <c r="G8" i="13"/>
  <c r="G7" i="13" s="1"/>
  <c r="F13" i="13"/>
  <c r="H40" i="13"/>
  <c r="H13" i="13" s="1"/>
  <c r="E8" i="13" l="1"/>
  <c r="E7" i="13" s="1"/>
  <c r="F8" i="13"/>
  <c r="F7" i="13" s="1"/>
  <c r="H8" i="13"/>
  <c r="H7" i="13" s="1"/>
</calcChain>
</file>

<file path=xl/sharedStrings.xml><?xml version="1.0" encoding="utf-8"?>
<sst xmlns="http://schemas.openxmlformats.org/spreadsheetml/2006/main" count="1517" uniqueCount="471">
  <si>
    <t/>
  </si>
  <si>
    <t>POZICIJA</t>
  </si>
  <si>
    <t>BROJ KONTA</t>
  </si>
  <si>
    <t>VRSTA PRIHODA / PRIMITAKA</t>
  </si>
  <si>
    <t>PLANIRANO</t>
  </si>
  <si>
    <t>Proračunski korisnik</t>
  </si>
  <si>
    <t xml:space="preserve">Izvor </t>
  </si>
  <si>
    <t>Vlastiti prihodi</t>
  </si>
  <si>
    <t>Vlastiti prihod - proračunski korisnici</t>
  </si>
  <si>
    <t xml:space="preserve">Korisnik </t>
  </si>
  <si>
    <t>661</t>
  </si>
  <si>
    <t>Prihodi od prodaje proizvoda i robe te pruženih usluga</t>
  </si>
  <si>
    <t>3.</t>
  </si>
  <si>
    <t>Prihodi za posebne namjene</t>
  </si>
  <si>
    <t>Prihodi po posebnim ugovorima/Naknada za neizgrađena parkir.</t>
  </si>
  <si>
    <t>652</t>
  </si>
  <si>
    <t>Prihodi po posebnim propisima</t>
  </si>
  <si>
    <t>4.</t>
  </si>
  <si>
    <t>Pomoći</t>
  </si>
  <si>
    <t>Tekuće pomoći iz državnog proračuna</t>
  </si>
  <si>
    <t>636</t>
  </si>
  <si>
    <t>Pomoći proračunskim korisnicima iz proračuna koji im nije nadležan</t>
  </si>
  <si>
    <t>922</t>
  </si>
  <si>
    <t>Višak/manjak prihoda</t>
  </si>
  <si>
    <t>9221</t>
  </si>
  <si>
    <t>4.6.</t>
  </si>
  <si>
    <t>Tekuće pomoći temeljem prijenos sredstava EU i od međ. org.</t>
  </si>
  <si>
    <t>5.</t>
  </si>
  <si>
    <t>Donacije</t>
  </si>
  <si>
    <t>5.1.</t>
  </si>
  <si>
    <t>Tekuće donacije</t>
  </si>
  <si>
    <t>Tekuće donacije - PRORAČUNSKI KORISNICI</t>
  </si>
  <si>
    <t>663</t>
  </si>
  <si>
    <t>Donacije od pravnih i fizičkih osoba izvan općeg proračuna</t>
  </si>
  <si>
    <t>6.</t>
  </si>
  <si>
    <t>Prihodi od nefinancijske imovine i nadoknade štete s osnova</t>
  </si>
  <si>
    <t>Prihodi od nefinancijske imovine i naknade štete - PK</t>
  </si>
  <si>
    <t>721</t>
  </si>
  <si>
    <t>Prihodi od prodaje građevinskih objekata</t>
  </si>
  <si>
    <t>Tekuće pomoći iz županijskog proračuna</t>
  </si>
  <si>
    <t>Tekuće pomoći iz županijskog proračuna-proračunski korisnici</t>
  </si>
  <si>
    <t>9415</t>
  </si>
  <si>
    <t>OŠ ANTUNA MIHANOVIĆA</t>
  </si>
  <si>
    <t>PK019</t>
  </si>
  <si>
    <t>OŠ Antuna Mihanovića</t>
  </si>
  <si>
    <t>Pomoći proračunskim korisnicima iz proračuna koji im nije nadležan - plaća MZO</t>
  </si>
  <si>
    <t>Pomoći proračunskim korisnicima iz proračuna koji im nije nadležan-OBŽ</t>
  </si>
  <si>
    <t>Donacije od pravnih i fizičkih osoba izvan općeg proračuna-UČENIČKA ZADRUGA</t>
  </si>
  <si>
    <t>Prihodi po posebnim propisima (naknada štete)</t>
  </si>
  <si>
    <t>VRSTA RASHODA / IZDATAKA</t>
  </si>
  <si>
    <t>Glavni program</t>
  </si>
  <si>
    <t>A00</t>
  </si>
  <si>
    <t>NOVA PROGRAMSKA KLASIFIKACIJA</t>
  </si>
  <si>
    <t>Program</t>
  </si>
  <si>
    <t>Aktivnost</t>
  </si>
  <si>
    <t>1.</t>
  </si>
  <si>
    <t>Opći prihodi i primitci</t>
  </si>
  <si>
    <t>1.1.</t>
  </si>
  <si>
    <t>Opći prihodi i primitci (nenamjenski)</t>
  </si>
  <si>
    <t>323</t>
  </si>
  <si>
    <t>Rashodi za usluge</t>
  </si>
  <si>
    <t>322</t>
  </si>
  <si>
    <t>Rashodi za materijal i energiju</t>
  </si>
  <si>
    <t>372</t>
  </si>
  <si>
    <t>Ostale naknade građanima i kućanstvima iz proračuna</t>
  </si>
  <si>
    <t>329</t>
  </si>
  <si>
    <t>Ostali nespomenuti rashodi poslovanja</t>
  </si>
  <si>
    <t>311</t>
  </si>
  <si>
    <t>Plaće (Bruto)</t>
  </si>
  <si>
    <t>313</t>
  </si>
  <si>
    <t>Doprinosi na plaće</t>
  </si>
  <si>
    <t>312</t>
  </si>
  <si>
    <t>Ostali rashodi za zaposlene</t>
  </si>
  <si>
    <t>321</t>
  </si>
  <si>
    <t>Naknade troškova zaposlenima</t>
  </si>
  <si>
    <t>Ostali financijski rashodi</t>
  </si>
  <si>
    <t>422</t>
  </si>
  <si>
    <t>Postrojenja i oprema</t>
  </si>
  <si>
    <t>Tekući projekt</t>
  </si>
  <si>
    <t>1060</t>
  </si>
  <si>
    <t>REDOVNA DJELATNOST OSNOVNIH ŠKOLA</t>
  </si>
  <si>
    <t>A106002</t>
  </si>
  <si>
    <t>FINANCIRANJE TEMELJEM STVARNIH TROŠKOVA</t>
  </si>
  <si>
    <t>1.2.</t>
  </si>
  <si>
    <t>Decentralizirana funkcija-osnovno školstvo</t>
  </si>
  <si>
    <t>1061</t>
  </si>
  <si>
    <t>POSEBNI PROGRAMI OSNOVNIH ŠKOLA</t>
  </si>
  <si>
    <t>424</t>
  </si>
  <si>
    <t>Knjige, umjetnička djela i ostale izložbene vrijednosti</t>
  </si>
  <si>
    <t>Knjige</t>
  </si>
  <si>
    <t>Plaće za zaposlene</t>
  </si>
  <si>
    <t>1062</t>
  </si>
  <si>
    <t>ULAGANJE U OBJEKTE OSNOVNIH ŠKOLA</t>
  </si>
  <si>
    <t>A106202</t>
  </si>
  <si>
    <t>UREĐENJE I OPREMANJE ŠKOLA</t>
  </si>
  <si>
    <t>1063</t>
  </si>
  <si>
    <t>TEKUĆE I INVESTICIJSKO ODRŽAVANJE OSNOVNIH ŠKOLA</t>
  </si>
  <si>
    <t>A106301</t>
  </si>
  <si>
    <t>A106001</t>
  </si>
  <si>
    <t>FINANCIRANJE TEMELJEM KRITERIJA</t>
  </si>
  <si>
    <t xml:space="preserve">1.1.1.    </t>
  </si>
  <si>
    <t>Prihodi iz nadležnog proračuna - PK Osnovne škole</t>
  </si>
  <si>
    <t>Rashodi za usluge - košnja</t>
  </si>
  <si>
    <t>Rashodi za usluge (voda, odvoz smeća i komunalna naknada)</t>
  </si>
  <si>
    <t>A106004</t>
  </si>
  <si>
    <t>RASHODI ZA ZAPOSLENE U OSNOVNIM ŠKOLAMA</t>
  </si>
  <si>
    <t>A106005</t>
  </si>
  <si>
    <t>OSTALI RASHODI ZA ZAPOSLENE U OSNOVNOM ŠKOLSTVU</t>
  </si>
  <si>
    <t>A106103</t>
  </si>
  <si>
    <t>UČENIČKE EKSKURZIJE</t>
  </si>
  <si>
    <t>A106104</t>
  </si>
  <si>
    <t>STRUČNA VIJEĆA, MENTORSTVA, NATJECANJA, STRUČNI ISPITI, KURIKULARNA REFORMA I CJELODNEVNA NASTAVA</t>
  </si>
  <si>
    <t>A106106</t>
  </si>
  <si>
    <t>PRODUŽENI BORAVAK</t>
  </si>
  <si>
    <t xml:space="preserve">1.1.2.    </t>
  </si>
  <si>
    <t>Opći prihodi (nenamjenski) - PK Osnovne škole</t>
  </si>
  <si>
    <t>A106108</t>
  </si>
  <si>
    <t>UČENIČKA ZADRUGA</t>
  </si>
  <si>
    <t>Besplatni obrok</t>
  </si>
  <si>
    <t>Tekuće pomoći iz državnog proračuna-preneseni višak</t>
  </si>
  <si>
    <t>Plaće za zaposlene (neprihvatljivi tr.)</t>
  </si>
  <si>
    <t>Doprinosi za obvezno zdravstveno osiguranje</t>
  </si>
  <si>
    <t>Doprinosi za obvezno zdravstveno osiguranje (neprihvatljivi tr.)</t>
  </si>
  <si>
    <t>Naknade za prijevoz na posao i s posla</t>
  </si>
  <si>
    <t>Inspekcijski nalazi</t>
  </si>
  <si>
    <t>Tekuće i investicijsko održavanje</t>
  </si>
  <si>
    <t>Rashodi za usluge (naknada štete)</t>
  </si>
  <si>
    <t>Ostali nespomenuti rashodi poslovanja (najam stana)</t>
  </si>
  <si>
    <t>Plaće (Bruto)-COP</t>
  </si>
  <si>
    <t>Sitan inventar</t>
  </si>
  <si>
    <t>Naknade troškova zaposlenima - Dnevnice i putni trošak na natjecanja</t>
  </si>
  <si>
    <t>Rashodi za materijal i energiju-OBROK ZA UČENIKE IZ UKRAJINE</t>
  </si>
  <si>
    <t>Rashodi za materijal i energiju-PLAĆA ZA UČITELJE U PB ZA DJECU IZ UKRAJINE</t>
  </si>
  <si>
    <t>Ostali nespomenuti rashodi poslovanja-UČENIČKA ZADRUGA</t>
  </si>
  <si>
    <t>Rashodi za materijal i energiju (mlijeko)</t>
  </si>
  <si>
    <t>Rashodi za materijal i energiju (voće i povrće)</t>
  </si>
  <si>
    <t>OŠ ANTUNA MIHANOVIĆA OSIJEK</t>
  </si>
  <si>
    <t>P0004</t>
  </si>
  <si>
    <t>FINANCIRANJE TEMELJEM KRITERIJA-GRAD</t>
  </si>
  <si>
    <t>1.2.1.</t>
  </si>
  <si>
    <t>FINANCIRANJE TEMELJEM STVARNIH TROŠKOVA-GRAD</t>
  </si>
  <si>
    <t>Rashodi za usluge-PRIJEVOZ UČENIKA GPP</t>
  </si>
  <si>
    <t>PRODUŽENI BORAVAK-GRAD-PLAĆE</t>
  </si>
  <si>
    <t>A106112</t>
  </si>
  <si>
    <t>BESPLATNE HIGIJENSKE MENSTRUALNE POTREPŠTINE</t>
  </si>
  <si>
    <t>Tekuće donacije (BESPLATNE HIGIJENSKE POTREPŠTINE)</t>
  </si>
  <si>
    <t>T106111</t>
  </si>
  <si>
    <t>4.1.3.</t>
  </si>
  <si>
    <t>Fond za sufinaciranje provedbe EU projekata</t>
  </si>
  <si>
    <t>R5065</t>
  </si>
  <si>
    <t>Predfinanciranje EU projekata-PK</t>
  </si>
  <si>
    <t>Hitne intervencije</t>
  </si>
  <si>
    <t>Rashodi za usluge (VODA, ODVOZ SMEĆA I KOMUNALNA NAKNADA)</t>
  </si>
  <si>
    <t>Rashodi za usluge (ZDRAVSTVENI PREGLEDI)</t>
  </si>
  <si>
    <t>ŠKOLSKA SHEMA 4</t>
  </si>
  <si>
    <t>OSIGURAJMO IM JEDNAKOST 8</t>
  </si>
  <si>
    <t xml:space="preserve">Postrojenja i oprema </t>
  </si>
  <si>
    <t>Decentralizirana funkcija-osnovno školstvo-PRENESENI VIŠAK</t>
  </si>
  <si>
    <t>Servisi</t>
  </si>
  <si>
    <t>Besplatne menstrualne higijenske potrepštine</t>
  </si>
  <si>
    <t>T106118</t>
  </si>
  <si>
    <t>ŠKOLSKA KUHINJA 3</t>
  </si>
  <si>
    <t>Ostali rashodi za zaposlene (Božićnica i dar djeci)</t>
  </si>
  <si>
    <t>Decentralizirana funkcija-osnovno školstvo-preneseni višak</t>
  </si>
  <si>
    <t>Prihodi po posebnim propisima(produženi boravak)</t>
  </si>
  <si>
    <t>Prihodi po posebnim propisima (uplate polaznika stručnog osposobljavanja , sportska natjecanja i dr.)</t>
  </si>
  <si>
    <t>Pomoći proračunskim korisnicima iz proračuna koji im nije nadležan - besplatne hig.potr.</t>
  </si>
  <si>
    <t>Ostale naknade građanima i kućanstvima iz pror.-radne bilj.i radni udžb.</t>
  </si>
  <si>
    <t xml:space="preserve">Prihodi od nefinancijske imovine i naknade štete </t>
  </si>
  <si>
    <t>Manjak prihoda poslovanja</t>
  </si>
  <si>
    <t>R2995</t>
  </si>
  <si>
    <t xml:space="preserve">                                             PRIHODI</t>
  </si>
  <si>
    <t xml:space="preserve">                                               RASHODI</t>
  </si>
  <si>
    <t>Ostali rashodi za zaposlene(regres)</t>
  </si>
  <si>
    <t>Ostali rashodi za zaposlene (uskrsnica)</t>
  </si>
  <si>
    <t>BESPLATNE MENSTRUALNE HIGIJENSKE POTREŠTINE   A1001061A106112</t>
  </si>
  <si>
    <t>UREĐENJE I OPREMANJE ŠKOLA   A001062A106202</t>
  </si>
  <si>
    <t>1.1.4.</t>
  </si>
  <si>
    <t>Opći prihodi i primici</t>
  </si>
  <si>
    <t>Opći prihodi i primici (nenamjenski)</t>
  </si>
  <si>
    <t>Ostali rashodi za zaposlene (regres i uskrsnica)</t>
  </si>
  <si>
    <t>A106003</t>
  </si>
  <si>
    <t>Tekuće pomoći temeljem prijenos sredstava EU i od međ. org.-VIŠAK PRIHODA</t>
  </si>
  <si>
    <t>4.6.2.</t>
  </si>
  <si>
    <t>FINANCIRANJE TEMELJEM STVARNIH TROŠKOVA-GRAD-ENERGENTI</t>
  </si>
  <si>
    <t>Rashodi za materijal i energiju-ENERGENTI</t>
  </si>
  <si>
    <t>NOVI IZNOS -NAKON 2.REBALANSA</t>
  </si>
  <si>
    <t>Naknade troškova zaposlenima-DNEVNICE</t>
  </si>
  <si>
    <t>Naknade za prijevoz na poslao i s posla</t>
  </si>
  <si>
    <t>Naknade za usluge (zdravstveni pregledi)</t>
  </si>
  <si>
    <t>Rashodi za materijal i energiju-OBROK ZA DJECU IZ UKRAJINE</t>
  </si>
  <si>
    <t>Prihodi od nefinancijske imovine i nadoknade štete s osnova osiguranja</t>
  </si>
  <si>
    <t>R1456</t>
  </si>
  <si>
    <t>R1457</t>
  </si>
  <si>
    <t>R1458</t>
  </si>
  <si>
    <t>R1459</t>
  </si>
  <si>
    <t>R1460</t>
  </si>
  <si>
    <t>R1461</t>
  </si>
  <si>
    <t>R1462</t>
  </si>
  <si>
    <t>R1463</t>
  </si>
  <si>
    <t xml:space="preserve">Manjak prihoda 2024. </t>
  </si>
  <si>
    <t>R1464</t>
  </si>
  <si>
    <t>R1465</t>
  </si>
  <si>
    <t>Rashodi za materijal i energiju-pedagoška dokumentacija</t>
  </si>
  <si>
    <t>R1466</t>
  </si>
  <si>
    <t xml:space="preserve">Rashodi za materijal i energiju </t>
  </si>
  <si>
    <t>R1467</t>
  </si>
  <si>
    <t>R1468</t>
  </si>
  <si>
    <t>Rashodi za usluge(zdravstveni i sistematski pregledi)</t>
  </si>
  <si>
    <t>Rashodi za usluge (prijevoz učenika GPP)</t>
  </si>
  <si>
    <t>R1470</t>
  </si>
  <si>
    <t>P0382</t>
  </si>
  <si>
    <t>R1471</t>
  </si>
  <si>
    <t>R1474</t>
  </si>
  <si>
    <t>R1475</t>
  </si>
  <si>
    <t>3.1.</t>
  </si>
  <si>
    <t>7.</t>
  </si>
  <si>
    <t>7.5.</t>
  </si>
  <si>
    <t>R1477</t>
  </si>
  <si>
    <t>R1478</t>
  </si>
  <si>
    <t>P0400</t>
  </si>
  <si>
    <t>R1479</t>
  </si>
  <si>
    <t>5.6.</t>
  </si>
  <si>
    <t>R1481</t>
  </si>
  <si>
    <t>R1480</t>
  </si>
  <si>
    <t>P0387</t>
  </si>
  <si>
    <t>R1482</t>
  </si>
  <si>
    <t>R1483</t>
  </si>
  <si>
    <t>R1484</t>
  </si>
  <si>
    <t>6.2.</t>
  </si>
  <si>
    <t>R1485</t>
  </si>
  <si>
    <t>R1486</t>
  </si>
  <si>
    <t>R1487</t>
  </si>
  <si>
    <t>R1488</t>
  </si>
  <si>
    <t>P0398</t>
  </si>
  <si>
    <t>4.8.</t>
  </si>
  <si>
    <t>R1489</t>
  </si>
  <si>
    <t>P0386</t>
  </si>
  <si>
    <t>P0384</t>
  </si>
  <si>
    <t>R1491</t>
  </si>
  <si>
    <t>R1492</t>
  </si>
  <si>
    <t>Naknade troškova zaposlenima -dnevnice i putni troš.na natj.VIŠAK 2024.</t>
  </si>
  <si>
    <t>R1493</t>
  </si>
  <si>
    <t>R1494</t>
  </si>
  <si>
    <t>R1495</t>
  </si>
  <si>
    <t>R1496</t>
  </si>
  <si>
    <t>R1497</t>
  </si>
  <si>
    <t>P0394</t>
  </si>
  <si>
    <t>R1498</t>
  </si>
  <si>
    <t>R1499</t>
  </si>
  <si>
    <t>R1500</t>
  </si>
  <si>
    <t>R1501</t>
  </si>
  <si>
    <t>P0395</t>
  </si>
  <si>
    <t>R1502</t>
  </si>
  <si>
    <t>5.7.</t>
  </si>
  <si>
    <t>R1503</t>
  </si>
  <si>
    <t>R1504</t>
  </si>
  <si>
    <t>P0396</t>
  </si>
  <si>
    <t>Prijenosi između pror.korisnika istog proračuna</t>
  </si>
  <si>
    <t>R4339</t>
  </si>
  <si>
    <t>P0723</t>
  </si>
  <si>
    <t>R1505</t>
  </si>
  <si>
    <t>R1506</t>
  </si>
  <si>
    <t>R1507</t>
  </si>
  <si>
    <t>R1508</t>
  </si>
  <si>
    <t>R1509</t>
  </si>
  <si>
    <t>R1510</t>
  </si>
  <si>
    <t>R1511</t>
  </si>
  <si>
    <t>R1512</t>
  </si>
  <si>
    <t>P0385</t>
  </si>
  <si>
    <t>R1513</t>
  </si>
  <si>
    <t>Plaće (RODITELJI)</t>
  </si>
  <si>
    <t>Rashodi za materijal i energiju(RODITELJI-RUČAK)</t>
  </si>
  <si>
    <t>R1514</t>
  </si>
  <si>
    <t>R1515</t>
  </si>
  <si>
    <t>P0391</t>
  </si>
  <si>
    <t>R1516</t>
  </si>
  <si>
    <t>R1517</t>
  </si>
  <si>
    <t>Pomoći iz državnog proračuna- proračunski korisnici</t>
  </si>
  <si>
    <t>R1518</t>
  </si>
  <si>
    <t>P0390</t>
  </si>
  <si>
    <t>R1520</t>
  </si>
  <si>
    <t>A106116</t>
  </si>
  <si>
    <t>ŠKOLSKA KUHINJA 4</t>
  </si>
  <si>
    <t>R1521</t>
  </si>
  <si>
    <t>R1541</t>
  </si>
  <si>
    <t>R1542</t>
  </si>
  <si>
    <t>5.1.1.</t>
  </si>
  <si>
    <t>Pomoći iz državnog proračuna-</t>
  </si>
  <si>
    <t>Pomoći iz državnog proračuna -preneseni višak</t>
  </si>
  <si>
    <t>R1061 06</t>
  </si>
  <si>
    <t>R1061 05</t>
  </si>
  <si>
    <t>5.5.</t>
  </si>
  <si>
    <t>Pomoći EU</t>
  </si>
  <si>
    <t>R1543</t>
  </si>
  <si>
    <t>R1544</t>
  </si>
  <si>
    <t>R1545</t>
  </si>
  <si>
    <t>R1546</t>
  </si>
  <si>
    <t>ŠKOLSKA SHEMA 4   A001061A106118</t>
  </si>
  <si>
    <t>T106119</t>
  </si>
  <si>
    <t>R1547</t>
  </si>
  <si>
    <t>R1548</t>
  </si>
  <si>
    <t>R4343</t>
  </si>
  <si>
    <t>R1549</t>
  </si>
  <si>
    <t>Ostali rashodi za zaposlene (neprihvatljivi trošak)</t>
  </si>
  <si>
    <t>Plaće za zaposlene (neprihvatljivi trošak)</t>
  </si>
  <si>
    <t>R1550</t>
  </si>
  <si>
    <t>R1551</t>
  </si>
  <si>
    <t>Dopr.za obvezno zdravstveno osiguranje (neprihvatljivi tr.)</t>
  </si>
  <si>
    <t>R1552</t>
  </si>
  <si>
    <t>Naknade troškova zaposlenima (neprihvatljivi trošak)</t>
  </si>
  <si>
    <t>R4344</t>
  </si>
  <si>
    <t>Rashodi za usluge (zdravstvenii pregledi)</t>
  </si>
  <si>
    <t xml:space="preserve">Tekuće pomoći temeljem prijenos sredstava EU </t>
  </si>
  <si>
    <t>R1554</t>
  </si>
  <si>
    <t>R1555</t>
  </si>
  <si>
    <t>R1556</t>
  </si>
  <si>
    <t>R1557</t>
  </si>
  <si>
    <t>R1558</t>
  </si>
  <si>
    <t>Rashodi za usluge (zdravstveni pregledi)</t>
  </si>
  <si>
    <t>T106120</t>
  </si>
  <si>
    <t>ŠKOLSKA SHEMA 5   A001061T106120</t>
  </si>
  <si>
    <t>R1559</t>
  </si>
  <si>
    <t>R1560</t>
  </si>
  <si>
    <t>R1561</t>
  </si>
  <si>
    <t>R1562</t>
  </si>
  <si>
    <t>R1563</t>
  </si>
  <si>
    <t>R1564</t>
  </si>
  <si>
    <t>R1565</t>
  </si>
  <si>
    <t>R1566</t>
  </si>
  <si>
    <t>R1567</t>
  </si>
  <si>
    <t>R1568</t>
  </si>
  <si>
    <t>R1569</t>
  </si>
  <si>
    <t>P0383</t>
  </si>
  <si>
    <t>R1570</t>
  </si>
  <si>
    <t>Tekuće pomoći iz državnog proračuna-pror.korisnici</t>
  </si>
  <si>
    <t>R1571</t>
  </si>
  <si>
    <t>R1572</t>
  </si>
  <si>
    <t>R1573</t>
  </si>
  <si>
    <t>P0392</t>
  </si>
  <si>
    <t>R1574</t>
  </si>
  <si>
    <t>R1575</t>
  </si>
  <si>
    <t>Učenička zadruga - VIŠAK 2024.</t>
  </si>
  <si>
    <t>R1576</t>
  </si>
  <si>
    <t>Prihodi od prodanih stanova</t>
  </si>
  <si>
    <t>P0401</t>
  </si>
  <si>
    <t>R1577</t>
  </si>
  <si>
    <t>R1578</t>
  </si>
  <si>
    <t>R1579</t>
  </si>
  <si>
    <t>R1580</t>
  </si>
  <si>
    <t>R1581</t>
  </si>
  <si>
    <t>R1582</t>
  </si>
  <si>
    <t>R1583</t>
  </si>
  <si>
    <t>R1553</t>
  </si>
  <si>
    <t>R4219</t>
  </si>
  <si>
    <t>R4220</t>
  </si>
  <si>
    <t>R4221</t>
  </si>
  <si>
    <t>R4222</t>
  </si>
  <si>
    <t>R4223</t>
  </si>
  <si>
    <t xml:space="preserve">Plaće za zaposlene </t>
  </si>
  <si>
    <t>Ostali nespomenuti rashodi posl.-VIŠAK 2024. (psihologinja)</t>
  </si>
  <si>
    <t>Ostali nespomenuti rashodi posl.-VIŠAK 2024. (obroci-Ukrajinci)</t>
  </si>
  <si>
    <t>Ostali nespomenuti rashodi posl.-VIŠAK 2024. (sudski sporovi)</t>
  </si>
  <si>
    <t>Ostali nespomenuti rashodi posl.-VIŠAK 2024. (radni udžbenici)</t>
  </si>
  <si>
    <t>Manjak prihoda 2024.-(roditelji za PB)</t>
  </si>
  <si>
    <t>Višak prihoda 2024.-(stručno osposobljavanje-kandidati)</t>
  </si>
  <si>
    <t>Višak prihoda 2024. - (vlastiti prihodi)</t>
  </si>
  <si>
    <t>P0388</t>
  </si>
  <si>
    <t>Pomoći proračunskim korisnicima iz proračuna koji im nije nadležan-ŠK 3</t>
  </si>
  <si>
    <t>P0389</t>
  </si>
  <si>
    <t>Pomoći proračunskim korisnicima iz proračuna koji im nije nadležan -ŠK 4</t>
  </si>
  <si>
    <t>Pomoći proračunskim korisnicima iz proračuna koji im nije nadležan - za Ukrajince</t>
  </si>
  <si>
    <t>Pomoći proračunskim korisnicima iz proračuna koji im nije nadležan - knjige,oprema,udžb.</t>
  </si>
  <si>
    <t>P0393</t>
  </si>
  <si>
    <t>Donacije od pravnih i fizičkih osoba izvan općeg proračuna-UČENIČKE EKSKURZIJE</t>
  </si>
  <si>
    <t>Prihodi od prodanih stanova-višak prihoda 2024.</t>
  </si>
  <si>
    <t>Opći prihodi i primitci (nenamjenski)-PK Osnovne škole</t>
  </si>
  <si>
    <t>Rashodi za materijal i energiju - PEDAGOŠKA DOKUMENTACIJA</t>
  </si>
  <si>
    <t>Pomoći iz državnog proračuna</t>
  </si>
  <si>
    <t>Rashodi za materijal i energiju - mlijeko i mliječni proizvodi</t>
  </si>
  <si>
    <t>Rashodi za materijal i energiju - voće i povrće</t>
  </si>
  <si>
    <t>Rashodi za materijal i energiju - voće i povrće (PREDUJAM)</t>
  </si>
  <si>
    <t>Rashodi za materijal i energiju- mlijeko i mliječni proizvodi PREDUJAM</t>
  </si>
  <si>
    <t>Doprinosi na plaće - ZO</t>
  </si>
  <si>
    <t>Doprinosi na plaće - ZO (neprihvatljivi trošak)</t>
  </si>
  <si>
    <t>Naknade za prijevoz na poslao i s posla (neprihvatljivi trošak)</t>
  </si>
  <si>
    <t>ŠKOLSKA SHEMA 5</t>
  </si>
  <si>
    <t>Predfinanciranje projekata-proračunski korisnici</t>
  </si>
  <si>
    <t>Rashodi za materijal i energiju - mlijeko i mliječni proizvodi (PDV)</t>
  </si>
  <si>
    <t>Rashodi za materijal i energiju - voće i povrće (PDV)</t>
  </si>
  <si>
    <t>Pomoći EU (predujam)</t>
  </si>
  <si>
    <t>Rashodi za materijal i energiju - voće i povrće - PREDUJAM</t>
  </si>
  <si>
    <t>Rashodi za materijal i energiju - mlijeko i mliječni proizvodi - PREDUJAM</t>
  </si>
  <si>
    <t>Manjak prihoda poslovanja 2024.</t>
  </si>
  <si>
    <t>Prijenosi između pror.korisnika istog proračuna (škola-školi)</t>
  </si>
  <si>
    <t>R1469</t>
  </si>
  <si>
    <t>R1490</t>
  </si>
  <si>
    <t>Ostali nespomenuti rashodi posl.-VIŠAK 2024. (stručni ispiti)</t>
  </si>
  <si>
    <t>Donacije-višak prihoda 2024. - UČENIČKA ZADRUGA</t>
  </si>
  <si>
    <t>R4488</t>
  </si>
  <si>
    <t>Ostali nespomenuti rashodi poslovanja-ŠKOLA U PRIRODI ZA UČENIKE IZ UKRAJINE</t>
  </si>
  <si>
    <t>R4595</t>
  </si>
  <si>
    <t>Ostali nespomenuti rashodi poslovanja-Izvanučionička nastava za učenike iz Ukrajine</t>
  </si>
  <si>
    <t>Pomoći proračunskim korisnicima iz proračuna koji im nije nadležan - str.ispiti,ŽSV,ment.,izvanučionička nastava-Ukrajinci</t>
  </si>
  <si>
    <t>R4609</t>
  </si>
  <si>
    <t>P0389-01</t>
  </si>
  <si>
    <t>Manjak prihoda 2024. - ŠK 3</t>
  </si>
  <si>
    <t>7.5.1.</t>
  </si>
  <si>
    <t>Prihodi od nefinancijske imovine i naknade štete - PK-PRENESENI VIŠAK</t>
  </si>
  <si>
    <t>R4728</t>
  </si>
  <si>
    <t>6.2.2.</t>
  </si>
  <si>
    <t>Tekuće donacije-PK-PRENESENI VIŠAK</t>
  </si>
  <si>
    <t>R4727</t>
  </si>
  <si>
    <t>Postrojenje i oprema-VIŠAK 2024.</t>
  </si>
  <si>
    <t>4.8.1.</t>
  </si>
  <si>
    <t>Prihodi po posebnim propisima-PK-PRENESENI VIŠAK</t>
  </si>
  <si>
    <t>A100801</t>
  </si>
  <si>
    <t>Izvor</t>
  </si>
  <si>
    <t>Manjak prihoda i primitaka</t>
  </si>
  <si>
    <t>Pomoći iz državnog proračuna-proračunski korisnici</t>
  </si>
  <si>
    <t>5.6.1.</t>
  </si>
  <si>
    <t>Prihodi za posebne namjene-PK-PRENESENI VIŠAK</t>
  </si>
  <si>
    <r>
      <t>Rashodi za materijal i energiju-</t>
    </r>
    <r>
      <rPr>
        <b/>
        <sz val="8"/>
        <rFont val="Arial"/>
        <family val="2"/>
        <charset val="238"/>
      </rPr>
      <t>mlijeko i mliječni proizvodi</t>
    </r>
  </si>
  <si>
    <r>
      <t>Rashodi za materijal i energiju-</t>
    </r>
    <r>
      <rPr>
        <b/>
        <sz val="8"/>
        <rFont val="Arial"/>
        <family val="2"/>
        <charset val="238"/>
      </rPr>
      <t>voće i povrće</t>
    </r>
  </si>
  <si>
    <r>
      <t>Rashodi za materijal i energiju-</t>
    </r>
    <r>
      <rPr>
        <b/>
        <sz val="8"/>
        <rFont val="Arial"/>
        <family val="2"/>
        <charset val="238"/>
      </rPr>
      <t>voće i povrće - PREDUJAM</t>
    </r>
  </si>
  <si>
    <r>
      <t>Rashodi za materijal i energiju-</t>
    </r>
    <r>
      <rPr>
        <b/>
        <sz val="8"/>
        <rFont val="Arial"/>
        <family val="2"/>
        <charset val="238"/>
      </rPr>
      <t>mlijeko i mliječni proizvodi - PREDUJAM</t>
    </r>
  </si>
  <si>
    <r>
      <t xml:space="preserve">Rashodi za materijal i energiju </t>
    </r>
    <r>
      <rPr>
        <b/>
        <sz val="8"/>
        <rFont val="Arial"/>
        <family val="2"/>
        <charset val="238"/>
      </rPr>
      <t>- mlijeko i mliječni prizvodi</t>
    </r>
  </si>
  <si>
    <r>
      <t xml:space="preserve">Rashodi za materijal i energiju </t>
    </r>
    <r>
      <rPr>
        <b/>
        <sz val="8"/>
        <rFont val="Arial"/>
        <family val="2"/>
        <charset val="238"/>
      </rPr>
      <t>- voće i povrće</t>
    </r>
  </si>
  <si>
    <r>
      <t xml:space="preserve">Rashodi za materijal i energiju </t>
    </r>
    <r>
      <rPr>
        <b/>
        <sz val="8"/>
        <rFont val="Arial"/>
        <family val="2"/>
        <charset val="238"/>
      </rPr>
      <t>- voće i povrće (PDV)</t>
    </r>
  </si>
  <si>
    <r>
      <t xml:space="preserve">Rashodi za materijal i energiju </t>
    </r>
    <r>
      <rPr>
        <b/>
        <sz val="8"/>
        <rFont val="Arial"/>
        <family val="2"/>
        <charset val="238"/>
      </rPr>
      <t>- voće i povrće PREDUJAM</t>
    </r>
  </si>
  <si>
    <t>PROMJENA +/- 2.rebalans</t>
  </si>
  <si>
    <t>PROMJENA +/- 3.rebalans</t>
  </si>
  <si>
    <t>NOVI IZNOS -NAKON 3.REBALANSA</t>
  </si>
  <si>
    <t>P9991</t>
  </si>
  <si>
    <t>Ostali rashodi za zaposlene-stručni ispiti(kandidati)-VIŠAK 2024.</t>
  </si>
  <si>
    <t>Postrojenja i oprema VIŠAK 2024.(vlastiti prihodi)</t>
  </si>
  <si>
    <t>Postrojenja i oprema VIŠAK 2024. (kandidati SI)</t>
  </si>
  <si>
    <t>Knjige, umj. djela i ostale izložbene vrijednosti-udžbenici</t>
  </si>
  <si>
    <t>P9990</t>
  </si>
  <si>
    <r>
      <t xml:space="preserve">Postrojenja i oprema-VIŠAK 2024.(stručni ispiti </t>
    </r>
    <r>
      <rPr>
        <b/>
        <i/>
        <sz val="7"/>
        <color rgb="FFFF0000"/>
        <rFont val="Arial"/>
        <family val="2"/>
        <charset val="238"/>
      </rPr>
      <t>MZOM</t>
    </r>
    <r>
      <rPr>
        <b/>
        <i/>
        <sz val="8"/>
        <color rgb="FFFF0000"/>
        <rFont val="Arial"/>
        <family val="2"/>
        <charset val="238"/>
      </rPr>
      <t>)</t>
    </r>
  </si>
  <si>
    <t>Postrojenje i oprema -VIŠAK 2024.(prodani stan)</t>
  </si>
  <si>
    <t>VIŠAK PRIHODA IZ 2024.(2.253,19 €)</t>
  </si>
  <si>
    <t>OSIGURAJMO IM JEDNAKOST 9</t>
  </si>
  <si>
    <t>Ostali građevinski objekti</t>
  </si>
  <si>
    <t>NOVO</t>
  </si>
  <si>
    <r>
      <t>P0001</t>
    </r>
    <r>
      <rPr>
        <sz val="8"/>
        <color rgb="FFFF0000"/>
        <rFont val="Arial"/>
        <family val="2"/>
        <charset val="238"/>
      </rPr>
      <t>(P10027)</t>
    </r>
  </si>
  <si>
    <r>
      <t>P0002</t>
    </r>
    <r>
      <rPr>
        <sz val="8"/>
        <color rgb="FFFF0000"/>
        <rFont val="Arial"/>
        <family val="2"/>
        <charset val="238"/>
      </rPr>
      <t>(P10028)</t>
    </r>
  </si>
  <si>
    <r>
      <t>P0003</t>
    </r>
    <r>
      <rPr>
        <sz val="8"/>
        <color rgb="FFFF0000"/>
        <rFont val="Arial"/>
        <family val="2"/>
        <charset val="238"/>
      </rPr>
      <t>(P10029)</t>
    </r>
  </si>
  <si>
    <r>
      <t>P0009</t>
    </r>
    <r>
      <rPr>
        <sz val="8"/>
        <color rgb="FFFF0000"/>
        <rFont val="Arial"/>
        <family val="2"/>
        <charset val="238"/>
      </rPr>
      <t>(P10034)</t>
    </r>
  </si>
  <si>
    <r>
      <t>P0007</t>
    </r>
    <r>
      <rPr>
        <sz val="8"/>
        <color rgb="FFFF0000"/>
        <rFont val="Arial"/>
        <family val="2"/>
        <charset val="238"/>
      </rPr>
      <t>(P10032)</t>
    </r>
  </si>
  <si>
    <r>
      <t>P0008</t>
    </r>
    <r>
      <rPr>
        <sz val="8"/>
        <color rgb="FFFF0000"/>
        <rFont val="Arial"/>
        <family val="2"/>
        <charset val="238"/>
      </rPr>
      <t>(P10033)</t>
    </r>
  </si>
  <si>
    <r>
      <t>P0005</t>
    </r>
    <r>
      <rPr>
        <sz val="8"/>
        <color rgb="FFFF0000"/>
        <rFont val="Arial"/>
        <family val="2"/>
        <charset val="238"/>
      </rPr>
      <t>(P10030)</t>
    </r>
  </si>
  <si>
    <r>
      <t>P0010</t>
    </r>
    <r>
      <rPr>
        <sz val="8"/>
        <color rgb="FFFF0000"/>
        <rFont val="Arial"/>
        <family val="2"/>
        <charset val="238"/>
      </rPr>
      <t>(P10035)</t>
    </r>
  </si>
  <si>
    <r>
      <t>P0006</t>
    </r>
    <r>
      <rPr>
        <sz val="8"/>
        <color rgb="FFFF0000"/>
        <rFont val="Arial"/>
        <family val="2"/>
        <charset val="238"/>
      </rPr>
      <t>(P10031)</t>
    </r>
  </si>
  <si>
    <t>P10128</t>
  </si>
  <si>
    <t>Rashodi za mat.i energiju-namirnice  (SHEMA 4)</t>
  </si>
  <si>
    <t>R4833 - NOVO</t>
  </si>
  <si>
    <t>Prihodi od prodaje proizvoda i robe te pruženih usluga-SHEMA 4</t>
  </si>
  <si>
    <t>Decentralizirana funkcija-osnovno školstvo VIŠAK</t>
  </si>
  <si>
    <t>Višak prihoda</t>
  </si>
  <si>
    <t>R4865   novo</t>
  </si>
  <si>
    <t>Pomoći iz državnog pror.-PK-PRENESENI VIŠAK 2024.</t>
  </si>
  <si>
    <t>FINANC.TEMELJEM STVARNIH TROŠKOVA-ENERGENTI</t>
  </si>
  <si>
    <t>Tekuće pomoći iz županijskog proračuna-pror. korisnici</t>
  </si>
  <si>
    <r>
      <t xml:space="preserve">Rashodi za mat. i energiju </t>
    </r>
    <r>
      <rPr>
        <b/>
        <sz val="8"/>
        <rFont val="Arial"/>
        <family val="2"/>
        <charset val="238"/>
      </rPr>
      <t>- mlijeko i mliječni prizvodi (PDV)</t>
    </r>
  </si>
  <si>
    <r>
      <t xml:space="preserve">Rashodi za mat. i energiju </t>
    </r>
    <r>
      <rPr>
        <b/>
        <sz val="8"/>
        <rFont val="Arial"/>
        <family val="2"/>
        <charset val="238"/>
      </rPr>
      <t>- mlijeko i mliječni prizvodi PREDUJAM</t>
    </r>
  </si>
  <si>
    <t>R4909</t>
  </si>
  <si>
    <t>R4791</t>
  </si>
  <si>
    <t>R4865</t>
  </si>
  <si>
    <t xml:space="preserve"> PRIJEDLOG 3. REBALANSA FINANCIJSKOG PLANA ZA 2025.g.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</si>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</sst>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#,##0.00\ [$€-1];[Red]\-#,##0.00\ [$€-1]"/>
  </numFmts>
  <fonts count="5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Calibri"/>
      <family val="2"/>
      <charset val="238"/>
    </font>
    <font>
      <sz val="9"/>
      <color rgb="FF252EEB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7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color rgb="FF252EEB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rgb="FFFF0000"/>
      <name val="Calibri"/>
      <family val="2"/>
      <charset val="238"/>
    </font>
    <font>
      <b/>
      <i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33CC"/>
      <name val="Calibri"/>
      <family val="2"/>
      <charset val="238"/>
    </font>
    <font>
      <b/>
      <sz val="7"/>
      <color rgb="FFFF33CC"/>
      <name val="Arial"/>
      <family val="2"/>
      <charset val="238"/>
    </font>
    <font>
      <b/>
      <sz val="8"/>
      <color rgb="FFFF33CC"/>
      <name val="Arial"/>
      <family val="2"/>
      <charset val="238"/>
    </font>
    <font>
      <sz val="8"/>
      <color rgb="FFFF33CC"/>
      <name val="Arial"/>
      <family val="2"/>
      <charset val="238"/>
    </font>
    <font>
      <b/>
      <i/>
      <sz val="8"/>
      <color rgb="FFFF33CC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9"/>
      <color rgb="FFFF33CC"/>
      <name val="Calibri"/>
      <family val="2"/>
      <charset val="238"/>
    </font>
    <font>
      <b/>
      <sz val="10"/>
      <color rgb="FFFF33CC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8"/>
      <color rgb="FFFF33CC"/>
      <name val="Arial"/>
      <family val="2"/>
      <charset val="238"/>
    </font>
    <font>
      <b/>
      <sz val="8"/>
      <color rgb="FF00B6F6"/>
      <name val="Arial"/>
      <family val="2"/>
      <charset val="238"/>
    </font>
    <font>
      <sz val="8"/>
      <color rgb="FF00B6F6"/>
      <name val="Arial"/>
      <family val="2"/>
      <charset val="238"/>
    </font>
    <font>
      <i/>
      <sz val="8"/>
      <color rgb="FF00B6F6"/>
      <name val="Arial"/>
      <family val="2"/>
      <charset val="238"/>
    </font>
    <font>
      <b/>
      <i/>
      <sz val="8"/>
      <color rgb="FF00B6F6"/>
      <name val="Arial"/>
      <family val="2"/>
      <charset val="238"/>
    </font>
    <font>
      <b/>
      <sz val="8"/>
      <color rgb="FF00B6F6"/>
      <name val="Calibri"/>
      <family val="2"/>
      <charset val="238"/>
    </font>
    <font>
      <sz val="8"/>
      <name val="Calibri"/>
      <family val="2"/>
      <charset val="238"/>
    </font>
    <font>
      <sz val="8"/>
      <color rgb="FFFF33CC"/>
      <name val="Calibri"/>
      <family val="2"/>
      <charset val="238"/>
    </font>
    <font>
      <sz val="8"/>
      <color rgb="FF00B6F6"/>
      <name val="Calibri"/>
      <family val="2"/>
      <charset val="238"/>
    </font>
    <font>
      <b/>
      <sz val="8"/>
      <color rgb="FFFF33CC"/>
      <name val="Calibri"/>
      <family val="2"/>
      <charset val="238"/>
    </font>
    <font>
      <sz val="8"/>
      <color rgb="FF00ADEA"/>
      <name val="Calibri"/>
      <family val="2"/>
      <charset val="238"/>
    </font>
    <font>
      <b/>
      <sz val="8"/>
      <color rgb="FF00ADEA"/>
      <name val="Arial"/>
      <family val="2"/>
      <charset val="238"/>
    </font>
    <font>
      <sz val="8"/>
      <color rgb="FF00ADEA"/>
      <name val="Arial"/>
      <family val="2"/>
      <charset val="238"/>
    </font>
    <font>
      <b/>
      <i/>
      <sz val="8"/>
      <color rgb="FF00ADEA"/>
      <name val="Arial"/>
      <family val="2"/>
      <charset val="238"/>
    </font>
    <font>
      <i/>
      <sz val="8"/>
      <color rgb="FF00ADEA"/>
      <name val="Arial"/>
      <family val="2"/>
      <charset val="238"/>
    </font>
    <font>
      <b/>
      <sz val="8"/>
      <color rgb="FF00ADEA"/>
      <name val="Calibri"/>
      <family val="2"/>
      <charset val="238"/>
    </font>
    <font>
      <b/>
      <i/>
      <sz val="7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color rgb="FF00B0F0"/>
      <name val="Calibri"/>
      <family val="2"/>
      <charset val="238"/>
    </font>
    <font>
      <b/>
      <sz val="8"/>
      <color rgb="FF1F96F9"/>
      <name val="Arial"/>
      <family val="2"/>
      <charset val="238"/>
    </font>
    <font>
      <b/>
      <sz val="10"/>
      <color rgb="FF00ADEA"/>
      <name val="Arial"/>
      <family val="2"/>
      <charset val="238"/>
    </font>
    <font>
      <b/>
      <sz val="11"/>
      <color rgb="FFFF33CC"/>
      <name val="Arial"/>
      <family val="2"/>
      <charset val="238"/>
    </font>
    <font>
      <b/>
      <sz val="12"/>
      <color rgb="FF00ADEA"/>
      <name val="Arial"/>
      <family val="2"/>
      <charset val="238"/>
    </font>
    <font>
      <b/>
      <sz val="12"/>
      <color rgb="FF1F96F9"/>
      <name val="Arial"/>
      <family val="2"/>
      <charset val="238"/>
    </font>
    <font>
      <b/>
      <i/>
      <sz val="10"/>
      <color rgb="FF00ADEA"/>
      <name val="Arial"/>
      <family val="2"/>
      <charset val="238"/>
    </font>
    <font>
      <b/>
      <sz val="10"/>
      <color rgb="FF00B6F6"/>
      <name val="Arial"/>
      <family val="2"/>
      <charset val="238"/>
    </font>
    <font>
      <sz val="8"/>
      <color rgb="FF00B0F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3535FF"/>
        <bgColor rgb="FF3535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A3C9B9"/>
        <bgColor rgb="FFA3C9B9"/>
      </patternFill>
    </fill>
    <fill>
      <patternFill patternType="none">
        <fgColor rgb="FFA3C9B9"/>
        <bgColor rgb="FFA3C9B9"/>
      </patternFill>
    </fill>
    <fill>
      <patternFill patternType="solid">
        <fgColor rgb="FFFFFF97"/>
        <bgColor rgb="FFFFFF97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FF99"/>
        <bgColor rgb="FFFFEE75"/>
      </patternFill>
    </fill>
    <fill>
      <patternFill patternType="solid">
        <fgColor theme="6" tint="0.59999389629810485"/>
        <bgColor rgb="FFFFEE75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45">
    <xf numFmtId="0" fontId="1" fillId="0" borderId="0" xfId="0" applyFont="1" applyFill="1" applyBorder="1"/>
    <xf numFmtId="164" fontId="3" fillId="6" borderId="0" xfId="1" applyNumberFormat="1" applyFont="1" applyFill="1" applyBorder="1" applyAlignment="1">
      <alignment horizontal="right" vertical="center" wrapText="1" readingOrder="1"/>
    </xf>
    <xf numFmtId="164" fontId="7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164" fontId="3" fillId="0" borderId="0" xfId="1" applyNumberFormat="1" applyFont="1" applyFill="1" applyBorder="1" applyAlignment="1">
      <alignment horizontal="right" vertical="center" wrapText="1" readingOrder="1"/>
    </xf>
    <xf numFmtId="0" fontId="3" fillId="6" borderId="0" xfId="1" applyNumberFormat="1" applyFont="1" applyFill="1" applyBorder="1" applyAlignment="1">
      <alignment vertical="center" wrapText="1" readingOrder="1"/>
    </xf>
    <xf numFmtId="0" fontId="9" fillId="0" borderId="0" xfId="0" applyFont="1" applyFill="1" applyBorder="1" applyAlignment="1"/>
    <xf numFmtId="0" fontId="1" fillId="0" borderId="0" xfId="0" applyFont="1" applyFill="1" applyBorder="1" applyAlignment="1"/>
    <xf numFmtId="0" fontId="4" fillId="10" borderId="0" xfId="1" applyNumberFormat="1" applyFont="1" applyFill="1" applyBorder="1" applyAlignment="1">
      <alignment vertical="center" wrapText="1" readingOrder="1"/>
    </xf>
    <xf numFmtId="164" fontId="4" fillId="9" borderId="0" xfId="1" applyNumberFormat="1" applyFont="1" applyFill="1" applyBorder="1" applyAlignment="1">
      <alignment horizontal="right" vertical="center" wrapText="1" readingOrder="1"/>
    </xf>
    <xf numFmtId="164" fontId="4" fillId="10" borderId="0" xfId="1" applyNumberFormat="1" applyFont="1" applyFill="1" applyBorder="1" applyAlignment="1">
      <alignment horizontal="right" vertical="center" wrapText="1" readingOrder="1"/>
    </xf>
    <xf numFmtId="164" fontId="4" fillId="3" borderId="0" xfId="1" applyNumberFormat="1" applyFont="1" applyFill="1" applyBorder="1" applyAlignment="1">
      <alignment horizontal="right" vertical="center" wrapText="1" readingOrder="1"/>
    </xf>
    <xf numFmtId="164" fontId="4" fillId="4" borderId="0" xfId="1" applyNumberFormat="1" applyFont="1" applyFill="1" applyBorder="1" applyAlignment="1">
      <alignment horizontal="right" vertical="center" wrapText="1" readingOrder="1"/>
    </xf>
    <xf numFmtId="164" fontId="4" fillId="11" borderId="0" xfId="1" applyNumberFormat="1" applyFont="1" applyFill="1" applyBorder="1" applyAlignment="1">
      <alignment horizontal="right" vertical="center" wrapText="1" readingOrder="1"/>
    </xf>
    <xf numFmtId="164" fontId="4" fillId="5" borderId="0" xfId="1" applyNumberFormat="1" applyFont="1" applyFill="1" applyBorder="1" applyAlignment="1">
      <alignment horizontal="right" vertical="center" wrapText="1" readingOrder="1"/>
    </xf>
    <xf numFmtId="164" fontId="4" fillId="6" borderId="0" xfId="1" applyNumberFormat="1" applyFont="1" applyFill="1" applyBorder="1" applyAlignment="1">
      <alignment horizontal="right" vertical="center" wrapText="1" readingOrder="1"/>
    </xf>
    <xf numFmtId="164" fontId="4" fillId="7" borderId="0" xfId="1" applyNumberFormat="1" applyFont="1" applyFill="1" applyBorder="1" applyAlignment="1">
      <alignment horizontal="right" vertical="center" wrapText="1" readingOrder="1"/>
    </xf>
    <xf numFmtId="164" fontId="12" fillId="6" borderId="0" xfId="1" applyNumberFormat="1" applyFont="1" applyFill="1" applyBorder="1" applyAlignment="1">
      <alignment horizontal="right" vertical="center" wrapText="1" readingOrder="1"/>
    </xf>
    <xf numFmtId="164" fontId="13" fillId="6" borderId="0" xfId="1" applyNumberFormat="1" applyFont="1" applyFill="1" applyBorder="1" applyAlignment="1">
      <alignment horizontal="right" vertical="center" wrapText="1" readingOrder="1"/>
    </xf>
    <xf numFmtId="164" fontId="14" fillId="6" borderId="0" xfId="1" applyNumberFormat="1" applyFont="1" applyFill="1" applyBorder="1" applyAlignment="1">
      <alignment horizontal="right" vertical="center" wrapText="1" readingOrder="1"/>
    </xf>
    <xf numFmtId="0" fontId="13" fillId="6" borderId="0" xfId="1" applyNumberFormat="1" applyFont="1" applyFill="1" applyBorder="1" applyAlignment="1">
      <alignment vertical="center" readingOrder="1"/>
    </xf>
    <xf numFmtId="164" fontId="16" fillId="6" borderId="0" xfId="1" applyNumberFormat="1" applyFont="1" applyFill="1" applyBorder="1" applyAlignment="1">
      <alignment horizontal="right" vertical="center" wrapText="1" readingOrder="1"/>
    </xf>
    <xf numFmtId="164" fontId="4" fillId="0" borderId="0" xfId="1" applyNumberFormat="1" applyFont="1" applyFill="1" applyBorder="1" applyAlignment="1">
      <alignment horizontal="right" vertical="center" wrapText="1" readingOrder="1"/>
    </xf>
    <xf numFmtId="164" fontId="4" fillId="4" borderId="1" xfId="1" applyNumberFormat="1" applyFont="1" applyFill="1" applyBorder="1" applyAlignment="1">
      <alignment horizontal="right" vertical="center" wrapText="1" readingOrder="1"/>
    </xf>
    <xf numFmtId="4" fontId="6" fillId="0" borderId="0" xfId="0" applyNumberFormat="1" applyFont="1" applyFill="1" applyBorder="1"/>
    <xf numFmtId="0" fontId="15" fillId="0" borderId="0" xfId="0" applyFont="1" applyFill="1" applyBorder="1"/>
    <xf numFmtId="0" fontId="3" fillId="0" borderId="0" xfId="1" applyNumberFormat="1" applyFont="1" applyFill="1" applyBorder="1" applyAlignment="1">
      <alignment horizontal="left" vertical="center" wrapText="1" readingOrder="1"/>
    </xf>
    <xf numFmtId="0" fontId="3" fillId="0" borderId="0" xfId="1" applyNumberFormat="1" applyFont="1" applyFill="1" applyBorder="1" applyAlignment="1">
      <alignment vertical="center" wrapText="1" readingOrder="1"/>
    </xf>
    <xf numFmtId="0" fontId="3" fillId="6" borderId="0" xfId="1" applyNumberFormat="1" applyFont="1" applyFill="1" applyBorder="1" applyAlignment="1">
      <alignment horizontal="left" vertical="center" wrapText="1" readingOrder="1"/>
    </xf>
    <xf numFmtId="0" fontId="4" fillId="3" borderId="0" xfId="1" applyNumberFormat="1" applyFont="1" applyFill="1" applyBorder="1" applyAlignment="1">
      <alignment horizontal="left" vertical="center" wrapText="1" readingOrder="1"/>
    </xf>
    <xf numFmtId="0" fontId="4" fillId="3" borderId="0" xfId="1" applyNumberFormat="1" applyFont="1" applyFill="1" applyBorder="1" applyAlignment="1">
      <alignment vertical="center" wrapText="1" readingOrder="1"/>
    </xf>
    <xf numFmtId="0" fontId="4" fillId="4" borderId="1" xfId="1" applyNumberFormat="1" applyFont="1" applyFill="1" applyBorder="1" applyAlignment="1">
      <alignment horizontal="left" vertical="center" wrapText="1" readingOrder="1"/>
    </xf>
    <xf numFmtId="0" fontId="4" fillId="4" borderId="1" xfId="1" applyNumberFormat="1" applyFont="1" applyFill="1" applyBorder="1" applyAlignment="1">
      <alignment vertical="center" wrapText="1" readingOrder="1"/>
    </xf>
    <xf numFmtId="0" fontId="4" fillId="5" borderId="0" xfId="1" applyNumberFormat="1" applyFont="1" applyFill="1" applyBorder="1" applyAlignment="1">
      <alignment horizontal="left" vertical="center" wrapText="1" readingOrder="1"/>
    </xf>
    <xf numFmtId="0" fontId="4" fillId="5" borderId="0" xfId="1" applyNumberFormat="1" applyFont="1" applyFill="1" applyBorder="1" applyAlignment="1">
      <alignment vertical="center" wrapText="1" readingOrder="1"/>
    </xf>
    <xf numFmtId="0" fontId="4" fillId="6" borderId="0" xfId="1" applyNumberFormat="1" applyFont="1" applyFill="1" applyBorder="1" applyAlignment="1">
      <alignment horizontal="left" vertical="center" wrapText="1" readingOrder="1"/>
    </xf>
    <xf numFmtId="0" fontId="4" fillId="6" borderId="0" xfId="1" applyNumberFormat="1" applyFont="1" applyFill="1" applyBorder="1" applyAlignment="1">
      <alignment vertical="center" wrapText="1" readingOrder="1"/>
    </xf>
    <xf numFmtId="0" fontId="14" fillId="6" borderId="0" xfId="1" applyNumberFormat="1" applyFont="1" applyFill="1" applyBorder="1" applyAlignment="1">
      <alignment vertical="center" readingOrder="1"/>
    </xf>
    <xf numFmtId="0" fontId="4" fillId="4" borderId="0" xfId="1" applyNumberFormat="1" applyFont="1" applyFill="1" applyBorder="1" applyAlignment="1">
      <alignment horizontal="left" vertical="center" wrapText="1" readingOrder="1"/>
    </xf>
    <xf numFmtId="0" fontId="4" fillId="4" borderId="0" xfId="1" applyNumberFormat="1" applyFont="1" applyFill="1" applyBorder="1" applyAlignment="1">
      <alignment vertical="center" wrapText="1" readingOrder="1"/>
    </xf>
    <xf numFmtId="0" fontId="5" fillId="0" borderId="0" xfId="0" applyFont="1" applyBorder="1" applyAlignment="1">
      <alignment horizontal="right" vertical="center"/>
    </xf>
    <xf numFmtId="0" fontId="3" fillId="6" borderId="0" xfId="1" applyFont="1" applyFill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right"/>
    </xf>
    <xf numFmtId="0" fontId="1" fillId="0" borderId="0" xfId="0" applyFont="1" applyBorder="1"/>
    <xf numFmtId="0" fontId="4" fillId="9" borderId="0" xfId="1" applyNumberFormat="1" applyFont="1" applyFill="1" applyBorder="1" applyAlignment="1">
      <alignment horizontal="left" vertical="center" wrapText="1" readingOrder="1"/>
    </xf>
    <xf numFmtId="0" fontId="4" fillId="9" borderId="0" xfId="1" applyNumberFormat="1" applyFont="1" applyFill="1" applyBorder="1" applyAlignment="1">
      <alignment vertical="center" wrapText="1" readingOrder="1"/>
    </xf>
    <xf numFmtId="0" fontId="4" fillId="10" borderId="0" xfId="1" applyNumberFormat="1" applyFont="1" applyFill="1" applyBorder="1" applyAlignment="1">
      <alignment horizontal="left" vertical="center" wrapText="1" readingOrder="1"/>
    </xf>
    <xf numFmtId="0" fontId="4" fillId="7" borderId="0" xfId="1" applyNumberFormat="1" applyFont="1" applyFill="1" applyBorder="1" applyAlignment="1">
      <alignment horizontal="left" vertical="center" wrapText="1" readingOrder="1"/>
    </xf>
    <xf numFmtId="0" fontId="4" fillId="7" borderId="0" xfId="1" applyNumberFormat="1" applyFont="1" applyFill="1" applyBorder="1" applyAlignment="1">
      <alignment vertical="center" wrapText="1" readingOrder="1"/>
    </xf>
    <xf numFmtId="14" fontId="4" fillId="4" borderId="0" xfId="1" applyNumberFormat="1" applyFont="1" applyFill="1" applyBorder="1" applyAlignment="1">
      <alignment horizontal="left" vertical="center" wrapText="1" readingOrder="1"/>
    </xf>
    <xf numFmtId="0" fontId="18" fillId="0" borderId="0" xfId="0" applyFont="1" applyFill="1" applyBorder="1"/>
    <xf numFmtId="164" fontId="20" fillId="9" borderId="0" xfId="1" applyNumberFormat="1" applyFont="1" applyFill="1" applyBorder="1" applyAlignment="1">
      <alignment horizontal="right" vertical="center" wrapText="1" readingOrder="1"/>
    </xf>
    <xf numFmtId="164" fontId="20" fillId="10" borderId="0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Fill="1" applyBorder="1" applyAlignment="1">
      <alignment horizontal="right" vertical="center" wrapText="1" readingOrder="1"/>
    </xf>
    <xf numFmtId="164" fontId="20" fillId="3" borderId="0" xfId="1" applyNumberFormat="1" applyFont="1" applyFill="1" applyBorder="1" applyAlignment="1">
      <alignment horizontal="right" vertical="center" wrapText="1" readingOrder="1"/>
    </xf>
    <xf numFmtId="164" fontId="20" fillId="4" borderId="1" xfId="1" applyNumberFormat="1" applyFont="1" applyFill="1" applyBorder="1" applyAlignment="1">
      <alignment horizontal="right" vertical="center" wrapText="1" readingOrder="1"/>
    </xf>
    <xf numFmtId="164" fontId="20" fillId="11" borderId="0" xfId="1" applyNumberFormat="1" applyFont="1" applyFill="1" applyBorder="1" applyAlignment="1">
      <alignment horizontal="right" vertical="center" wrapText="1" readingOrder="1"/>
    </xf>
    <xf numFmtId="164" fontId="20" fillId="5" borderId="0" xfId="1" applyNumberFormat="1" applyFont="1" applyFill="1" applyBorder="1" applyAlignment="1">
      <alignment horizontal="right" vertical="center" wrapText="1" readingOrder="1"/>
    </xf>
    <xf numFmtId="164" fontId="20" fillId="6" borderId="0" xfId="1" applyNumberFormat="1" applyFont="1" applyFill="1" applyBorder="1" applyAlignment="1">
      <alignment horizontal="right" vertical="center" wrapText="1" readingOrder="1"/>
    </xf>
    <xf numFmtId="164" fontId="21" fillId="6" borderId="0" xfId="1" applyNumberFormat="1" applyFont="1" applyFill="1" applyBorder="1" applyAlignment="1">
      <alignment horizontal="right" vertical="center" wrapText="1" readingOrder="1"/>
    </xf>
    <xf numFmtId="164" fontId="20" fillId="7" borderId="0" xfId="1" applyNumberFormat="1" applyFont="1" applyFill="1" applyBorder="1" applyAlignment="1">
      <alignment horizontal="right" vertical="center" wrapText="1" readingOrder="1"/>
    </xf>
    <xf numFmtId="164" fontId="20" fillId="4" borderId="0" xfId="1" applyNumberFormat="1" applyFont="1" applyFill="1" applyBorder="1" applyAlignment="1">
      <alignment horizontal="right" vertical="center" wrapText="1" readingOrder="1"/>
    </xf>
    <xf numFmtId="164" fontId="22" fillId="6" borderId="0" xfId="1" applyNumberFormat="1" applyFont="1" applyFill="1" applyBorder="1" applyAlignment="1">
      <alignment horizontal="right" vertical="center" wrapText="1" readingOrder="1"/>
    </xf>
    <xf numFmtId="164" fontId="25" fillId="6" borderId="0" xfId="1" applyNumberFormat="1" applyFont="1" applyFill="1" applyBorder="1" applyAlignment="1">
      <alignment horizontal="right" vertical="center" wrapText="1" readingOrder="1"/>
    </xf>
    <xf numFmtId="164" fontId="24" fillId="3" borderId="0" xfId="1" applyNumberFormat="1" applyFont="1" applyFill="1" applyBorder="1" applyAlignment="1">
      <alignment horizontal="right" vertical="center" wrapText="1" readingOrder="1"/>
    </xf>
    <xf numFmtId="164" fontId="24" fillId="4" borderId="1" xfId="1" applyNumberFormat="1" applyFont="1" applyFill="1" applyBorder="1" applyAlignment="1">
      <alignment horizontal="right" vertical="center" wrapText="1" readingOrder="1"/>
    </xf>
    <xf numFmtId="164" fontId="24" fillId="5" borderId="0" xfId="1" applyNumberFormat="1" applyFont="1" applyFill="1" applyBorder="1" applyAlignment="1">
      <alignment horizontal="right" vertical="center" wrapText="1" readingOrder="1"/>
    </xf>
    <xf numFmtId="164" fontId="24" fillId="6" borderId="0" xfId="1" applyNumberFormat="1" applyFont="1" applyFill="1" applyBorder="1" applyAlignment="1">
      <alignment horizontal="right" vertical="center" wrapText="1" readingOrder="1"/>
    </xf>
    <xf numFmtId="164" fontId="24" fillId="4" borderId="0" xfId="1" applyNumberFormat="1" applyFont="1" applyFill="1" applyBorder="1" applyAlignment="1">
      <alignment horizontal="right" vertical="center" wrapText="1" readingOrder="1"/>
    </xf>
    <xf numFmtId="164" fontId="26" fillId="6" borderId="0" xfId="1" applyNumberFormat="1" applyFont="1" applyFill="1" applyBorder="1" applyAlignment="1">
      <alignment horizontal="right" vertical="center" wrapText="1" readingOrder="1"/>
    </xf>
    <xf numFmtId="164" fontId="28" fillId="0" borderId="0" xfId="0" applyNumberFormat="1" applyFont="1" applyBorder="1"/>
    <xf numFmtId="0" fontId="29" fillId="0" borderId="0" xfId="0" applyFont="1" applyFill="1" applyBorder="1"/>
    <xf numFmtId="164" fontId="25" fillId="0" borderId="0" xfId="1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4" fontId="27" fillId="0" borderId="0" xfId="0" applyNumberFormat="1" applyFont="1" applyFill="1" applyBorder="1"/>
    <xf numFmtId="4" fontId="30" fillId="0" borderId="0" xfId="0" applyNumberFormat="1" applyFont="1" applyFill="1" applyBorder="1"/>
    <xf numFmtId="164" fontId="32" fillId="6" borderId="0" xfId="1" applyNumberFormat="1" applyFont="1" applyFill="1" applyBorder="1" applyAlignment="1">
      <alignment horizontal="right" vertical="center" wrapText="1" readingOrder="1"/>
    </xf>
    <xf numFmtId="164" fontId="33" fillId="9" borderId="0" xfId="1" applyNumberFormat="1" applyFont="1" applyFill="1" applyBorder="1" applyAlignment="1">
      <alignment horizontal="right" vertical="center" wrapText="1" readingOrder="1"/>
    </xf>
    <xf numFmtId="164" fontId="33" fillId="10" borderId="0" xfId="1" applyNumberFormat="1" applyFont="1" applyFill="1" applyBorder="1" applyAlignment="1">
      <alignment horizontal="right" vertical="center" wrapText="1" readingOrder="1"/>
    </xf>
    <xf numFmtId="164" fontId="34" fillId="6" borderId="0" xfId="1" applyNumberFormat="1" applyFont="1" applyFill="1" applyBorder="1" applyAlignment="1">
      <alignment horizontal="right" vertical="center" wrapText="1" readingOrder="1"/>
    </xf>
    <xf numFmtId="164" fontId="33" fillId="3" borderId="0" xfId="1" applyNumberFormat="1" applyFont="1" applyFill="1" applyBorder="1" applyAlignment="1">
      <alignment horizontal="right" vertical="center" wrapText="1" readingOrder="1"/>
    </xf>
    <xf numFmtId="164" fontId="33" fillId="11" borderId="0" xfId="1" applyNumberFormat="1" applyFont="1" applyFill="1" applyBorder="1" applyAlignment="1">
      <alignment horizontal="right" vertical="center" wrapText="1" readingOrder="1"/>
    </xf>
    <xf numFmtId="164" fontId="33" fillId="5" borderId="0" xfId="1" applyNumberFormat="1" applyFont="1" applyFill="1" applyBorder="1" applyAlignment="1">
      <alignment horizontal="right" vertical="center" wrapText="1" readingOrder="1"/>
    </xf>
    <xf numFmtId="164" fontId="33" fillId="6" borderId="0" xfId="1" applyNumberFormat="1" applyFont="1" applyFill="1" applyBorder="1" applyAlignment="1">
      <alignment horizontal="right" vertical="center" wrapText="1" readingOrder="1"/>
    </xf>
    <xf numFmtId="164" fontId="33" fillId="7" borderId="0" xfId="1" applyNumberFormat="1" applyFont="1" applyFill="1" applyBorder="1" applyAlignment="1">
      <alignment horizontal="right" vertical="center" wrapText="1" readingOrder="1"/>
    </xf>
    <xf numFmtId="164" fontId="33" fillId="4" borderId="0" xfId="1" applyNumberFormat="1" applyFont="1" applyFill="1" applyBorder="1" applyAlignment="1">
      <alignment horizontal="right" vertical="center" wrapText="1" readingOrder="1"/>
    </xf>
    <xf numFmtId="164" fontId="35" fillId="6" borderId="0" xfId="1" applyNumberFormat="1" applyFont="1" applyFill="1" applyBorder="1" applyAlignment="1">
      <alignment horizontal="right" vertical="center" wrapText="1" readingOrder="1"/>
    </xf>
    <xf numFmtId="164" fontId="36" fillId="6" borderId="0" xfId="1" applyNumberFormat="1" applyFont="1" applyFill="1" applyBorder="1" applyAlignment="1">
      <alignment horizontal="right" vertical="center" wrapText="1" readingOrder="1"/>
    </xf>
    <xf numFmtId="0" fontId="37" fillId="0" borderId="0" xfId="0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0" fontId="40" fillId="0" borderId="0" xfId="0" applyFont="1" applyFill="1" applyBorder="1"/>
    <xf numFmtId="0" fontId="3" fillId="0" borderId="0" xfId="0" applyFont="1" applyFill="1" applyBorder="1"/>
    <xf numFmtId="0" fontId="21" fillId="0" borderId="0" xfId="0" applyFont="1" applyFill="1" applyBorder="1"/>
    <xf numFmtId="0" fontId="41" fillId="0" borderId="0" xfId="0" applyFont="1" applyFill="1" applyBorder="1"/>
    <xf numFmtId="0" fontId="42" fillId="0" borderId="0" xfId="0" applyFont="1" applyFill="1" applyBorder="1"/>
    <xf numFmtId="164" fontId="43" fillId="5" borderId="0" xfId="1" applyNumberFormat="1" applyFont="1" applyFill="1" applyBorder="1" applyAlignment="1">
      <alignment horizontal="right" vertical="center" wrapText="1" readingOrder="1"/>
    </xf>
    <xf numFmtId="164" fontId="43" fillId="6" borderId="0" xfId="1" applyNumberFormat="1" applyFont="1" applyFill="1" applyBorder="1" applyAlignment="1">
      <alignment horizontal="right" vertical="center" wrapText="1" readingOrder="1"/>
    </xf>
    <xf numFmtId="165" fontId="47" fillId="0" borderId="0" xfId="0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wrapText="1"/>
    </xf>
    <xf numFmtId="0" fontId="3" fillId="0" borderId="3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20" fillId="0" borderId="3" xfId="1" applyNumberFormat="1" applyFont="1" applyFill="1" applyBorder="1" applyAlignment="1">
      <alignment horizontal="center" vertical="center" wrapText="1" readingOrder="1"/>
    </xf>
    <xf numFmtId="0" fontId="33" fillId="0" borderId="3" xfId="1" applyNumberFormat="1" applyFont="1" applyFill="1" applyBorder="1" applyAlignment="1">
      <alignment horizontal="center" vertical="center" wrapText="1" readingOrder="1"/>
    </xf>
    <xf numFmtId="0" fontId="43" fillId="0" borderId="6" xfId="1" applyNumberFormat="1" applyFont="1" applyFill="1" applyBorder="1" applyAlignment="1">
      <alignment horizontal="center" vertical="center" wrapText="1" readingOrder="1"/>
    </xf>
    <xf numFmtId="0" fontId="26" fillId="6" borderId="0" xfId="1" applyNumberFormat="1" applyFont="1" applyFill="1" applyBorder="1" applyAlignment="1">
      <alignment vertical="center" wrapText="1" readingOrder="1"/>
    </xf>
    <xf numFmtId="0" fontId="3" fillId="6" borderId="0" xfId="1" applyNumberFormat="1" applyFont="1" applyFill="1" applyBorder="1" applyAlignment="1">
      <alignment horizontal="left" vertical="center" wrapText="1"/>
    </xf>
    <xf numFmtId="0" fontId="3" fillId="6" borderId="0" xfId="1" applyNumberFormat="1" applyFont="1" applyFill="1" applyBorder="1" applyAlignment="1">
      <alignment vertical="center" wrapText="1"/>
    </xf>
    <xf numFmtId="164" fontId="3" fillId="6" borderId="0" xfId="1" applyNumberFormat="1" applyFont="1" applyFill="1" applyBorder="1" applyAlignment="1">
      <alignment horizontal="right" vertical="center" wrapText="1"/>
    </xf>
    <xf numFmtId="164" fontId="21" fillId="6" borderId="0" xfId="1" applyNumberFormat="1" applyFont="1" applyFill="1" applyBorder="1" applyAlignment="1">
      <alignment horizontal="right" vertical="center" wrapText="1"/>
    </xf>
    <xf numFmtId="164" fontId="34" fillId="6" borderId="0" xfId="1" applyNumberFormat="1" applyFont="1" applyFill="1" applyBorder="1" applyAlignment="1">
      <alignment horizontal="right" vertical="center" wrapText="1"/>
    </xf>
    <xf numFmtId="0" fontId="49" fillId="6" borderId="0" xfId="1" applyNumberFormat="1" applyFont="1" applyFill="1" applyBorder="1" applyAlignment="1">
      <alignment vertical="center" wrapText="1" readingOrder="1"/>
    </xf>
    <xf numFmtId="0" fontId="4" fillId="0" borderId="0" xfId="1" applyNumberFormat="1" applyFont="1" applyFill="1" applyBorder="1" applyAlignment="1">
      <alignment horizontal="left" vertical="center" wrapText="1" readingOrder="1"/>
    </xf>
    <xf numFmtId="0" fontId="4" fillId="0" borderId="0" xfId="1" applyNumberFormat="1" applyFont="1" applyFill="1" applyBorder="1" applyAlignment="1">
      <alignment vertical="center" wrapText="1" readingOrder="1"/>
    </xf>
    <xf numFmtId="164" fontId="20" fillId="0" borderId="0" xfId="1" applyNumberFormat="1" applyFont="1" applyFill="1" applyBorder="1" applyAlignment="1">
      <alignment horizontal="right" vertical="center" wrapText="1" readingOrder="1"/>
    </xf>
    <xf numFmtId="164" fontId="33" fillId="0" borderId="0" xfId="1" applyNumberFormat="1" applyFont="1" applyFill="1" applyBorder="1" applyAlignment="1">
      <alignment horizontal="right" vertical="center" wrapText="1" readingOrder="1"/>
    </xf>
    <xf numFmtId="164" fontId="34" fillId="0" borderId="0" xfId="1" applyNumberFormat="1" applyFont="1" applyFill="1" applyBorder="1" applyAlignment="1">
      <alignment horizontal="right" vertical="center" wrapText="1" readingOrder="1"/>
    </xf>
    <xf numFmtId="164" fontId="43" fillId="10" borderId="0" xfId="1" applyNumberFormat="1" applyFont="1" applyFill="1" applyBorder="1" applyAlignment="1">
      <alignment horizontal="right" vertical="center" wrapText="1" readingOrder="1"/>
    </xf>
    <xf numFmtId="164" fontId="43" fillId="3" borderId="0" xfId="1" applyNumberFormat="1" applyFont="1" applyFill="1" applyBorder="1" applyAlignment="1">
      <alignment horizontal="right" vertical="center" wrapText="1" readingOrder="1"/>
    </xf>
    <xf numFmtId="164" fontId="43" fillId="9" borderId="0" xfId="1" applyNumberFormat="1" applyFont="1" applyFill="1" applyBorder="1" applyAlignment="1">
      <alignment horizontal="right" vertical="center" wrapText="1" readingOrder="1"/>
    </xf>
    <xf numFmtId="164" fontId="51" fillId="10" borderId="0" xfId="1" applyNumberFormat="1" applyFont="1" applyFill="1" applyBorder="1" applyAlignment="1">
      <alignment horizontal="right" vertical="center" wrapText="1" readingOrder="1"/>
    </xf>
    <xf numFmtId="4" fontId="38" fillId="0" borderId="0" xfId="0" applyNumberFormat="1" applyFont="1" applyFill="1" applyBorder="1"/>
    <xf numFmtId="4" fontId="39" fillId="0" borderId="0" xfId="0" applyNumberFormat="1" applyFont="1" applyFill="1" applyBorder="1"/>
    <xf numFmtId="4" fontId="40" fillId="0" borderId="0" xfId="0" applyNumberFormat="1" applyFont="1" applyFill="1" applyBorder="1"/>
    <xf numFmtId="4" fontId="42" fillId="0" borderId="0" xfId="0" applyNumberFormat="1" applyFont="1" applyFill="1" applyBorder="1"/>
    <xf numFmtId="164" fontId="51" fillId="5" borderId="0" xfId="1" applyNumberFormat="1" applyFont="1" applyFill="1" applyBorder="1" applyAlignment="1">
      <alignment horizontal="right" vertical="center" wrapText="1" readingOrder="1"/>
    </xf>
    <xf numFmtId="164" fontId="51" fillId="3" borderId="0" xfId="1" applyNumberFormat="1" applyFont="1" applyFill="1" applyBorder="1" applyAlignment="1">
      <alignment horizontal="right" vertical="center" wrapText="1" readingOrder="1"/>
    </xf>
    <xf numFmtId="164" fontId="43" fillId="4" borderId="0" xfId="1" applyNumberFormat="1" applyFont="1" applyFill="1" applyBorder="1" applyAlignment="1">
      <alignment horizontal="right" vertical="center" wrapText="1" readingOrder="1"/>
    </xf>
    <xf numFmtId="164" fontId="44" fillId="0" borderId="0" xfId="1" applyNumberFormat="1" applyFont="1" applyFill="1" applyBorder="1" applyAlignment="1">
      <alignment horizontal="right" vertical="center" wrapText="1" readingOrder="1"/>
    </xf>
    <xf numFmtId="0" fontId="4" fillId="12" borderId="0" xfId="1" applyNumberFormat="1" applyFont="1" applyFill="1" applyBorder="1" applyAlignment="1">
      <alignment horizontal="left" wrapText="1"/>
    </xf>
    <xf numFmtId="14" fontId="4" fillId="12" borderId="0" xfId="1" applyNumberFormat="1" applyFont="1" applyFill="1" applyBorder="1" applyAlignment="1">
      <alignment horizontal="left" vertical="center" wrapText="1" readingOrder="1"/>
    </xf>
    <xf numFmtId="0" fontId="4" fillId="12" borderId="0" xfId="1" applyNumberFormat="1" applyFont="1" applyFill="1" applyBorder="1" applyAlignment="1">
      <alignment vertical="center" wrapText="1" readingOrder="1"/>
    </xf>
    <xf numFmtId="164" fontId="4" fillId="12" borderId="0" xfId="1" applyNumberFormat="1" applyFont="1" applyFill="1" applyBorder="1" applyAlignment="1">
      <alignment horizontal="right" vertical="center" wrapText="1" readingOrder="1"/>
    </xf>
    <xf numFmtId="164" fontId="20" fillId="12" borderId="0" xfId="1" applyNumberFormat="1" applyFont="1" applyFill="1" applyBorder="1" applyAlignment="1">
      <alignment horizontal="right" vertical="center" wrapText="1" readingOrder="1"/>
    </xf>
    <xf numFmtId="164" fontId="33" fillId="12" borderId="0" xfId="1" applyNumberFormat="1" applyFont="1" applyFill="1" applyBorder="1" applyAlignment="1">
      <alignment horizontal="right" vertical="center" wrapText="1" readingOrder="1"/>
    </xf>
    <xf numFmtId="164" fontId="43" fillId="12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164" fontId="58" fillId="6" borderId="0" xfId="1" applyNumberFormat="1" applyFont="1" applyFill="1" applyBorder="1" applyAlignment="1">
      <alignment horizontal="right" vertical="center" wrapText="1" readingOrder="1"/>
    </xf>
    <xf numFmtId="164" fontId="58" fillId="0" borderId="0" xfId="1" applyNumberFormat="1" applyFont="1" applyFill="1" applyBorder="1" applyAlignment="1">
      <alignment horizontal="right" vertical="center" wrapText="1" readingOrder="1"/>
    </xf>
    <xf numFmtId="4" fontId="50" fillId="0" borderId="0" xfId="0" applyNumberFormat="1" applyFont="1" applyFill="1" applyBorder="1"/>
    <xf numFmtId="0" fontId="4" fillId="8" borderId="0" xfId="1" applyNumberFormat="1" applyFont="1" applyFill="1" applyBorder="1" applyAlignment="1">
      <alignment horizontal="left" wrapText="1"/>
    </xf>
    <xf numFmtId="0" fontId="4" fillId="8" borderId="0" xfId="1" applyNumberFormat="1" applyFont="1" applyFill="1" applyBorder="1" applyAlignment="1">
      <alignment horizontal="left" vertical="center" wrapText="1" readingOrder="1"/>
    </xf>
    <xf numFmtId="0" fontId="4" fillId="8" borderId="0" xfId="1" applyNumberFormat="1" applyFont="1" applyFill="1" applyBorder="1" applyAlignment="1">
      <alignment vertical="center" wrapText="1" readingOrder="1"/>
    </xf>
    <xf numFmtId="164" fontId="4" fillId="8" borderId="0" xfId="1" applyNumberFormat="1" applyFont="1" applyFill="1" applyBorder="1" applyAlignment="1">
      <alignment horizontal="right" vertical="center" wrapText="1" readingOrder="1"/>
    </xf>
    <xf numFmtId="164" fontId="20" fillId="8" borderId="0" xfId="1" applyNumberFormat="1" applyFont="1" applyFill="1" applyBorder="1" applyAlignment="1">
      <alignment horizontal="right" vertical="center" wrapText="1" readingOrder="1"/>
    </xf>
    <xf numFmtId="164" fontId="51" fillId="8" borderId="0" xfId="1" applyNumberFormat="1" applyFont="1" applyFill="1" applyBorder="1" applyAlignment="1">
      <alignment horizontal="right" vertical="center" wrapText="1" readingOrder="1"/>
    </xf>
    <xf numFmtId="0" fontId="4" fillId="9" borderId="0" xfId="1" applyNumberFormat="1" applyFont="1" applyFill="1" applyBorder="1" applyAlignment="1">
      <alignment horizontal="left" wrapText="1"/>
    </xf>
    <xf numFmtId="164" fontId="51" fillId="9" borderId="0" xfId="1" applyNumberFormat="1" applyFont="1" applyFill="1" applyBorder="1" applyAlignment="1">
      <alignment horizontal="right" vertical="center" wrapText="1" readingOrder="1"/>
    </xf>
    <xf numFmtId="0" fontId="4" fillId="10" borderId="0" xfId="1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vertical="center" wrapText="1"/>
    </xf>
    <xf numFmtId="164" fontId="44" fillId="6" borderId="0" xfId="1" applyNumberFormat="1" applyFont="1" applyFill="1" applyBorder="1" applyAlignment="1">
      <alignment horizontal="right" vertical="center" wrapText="1" readingOrder="1"/>
    </xf>
    <xf numFmtId="0" fontId="4" fillId="3" borderId="0" xfId="1" applyNumberFormat="1" applyFont="1" applyFill="1" applyBorder="1" applyAlignment="1">
      <alignment horizontal="left" wrapText="1"/>
    </xf>
    <xf numFmtId="0" fontId="4" fillId="4" borderId="0" xfId="1" applyNumberFormat="1" applyFont="1" applyFill="1" applyBorder="1" applyAlignment="1">
      <alignment horizontal="left" wrapText="1"/>
    </xf>
    <xf numFmtId="164" fontId="45" fillId="4" borderId="0" xfId="1" applyNumberFormat="1" applyFont="1" applyFill="1" applyBorder="1" applyAlignment="1">
      <alignment horizontal="right" vertical="center" wrapText="1" readingOrder="1"/>
    </xf>
    <xf numFmtId="0" fontId="4" fillId="7" borderId="0" xfId="1" applyNumberFormat="1" applyFont="1" applyFill="1" applyBorder="1" applyAlignment="1">
      <alignment horizontal="left" wrapText="1"/>
    </xf>
    <xf numFmtId="164" fontId="43" fillId="11" borderId="0" xfId="1" applyNumberFormat="1" applyFont="1" applyFill="1" applyBorder="1" applyAlignment="1">
      <alignment horizontal="right" vertical="center" wrapText="1" readingOrder="1"/>
    </xf>
    <xf numFmtId="0" fontId="4" fillId="5" borderId="0" xfId="1" applyNumberFormat="1" applyFont="1" applyFill="1" applyBorder="1" applyAlignment="1">
      <alignment horizontal="left" wrapText="1"/>
    </xf>
    <xf numFmtId="0" fontId="4" fillId="6" borderId="0" xfId="1" applyNumberFormat="1" applyFont="1" applyFill="1" applyBorder="1" applyAlignment="1">
      <alignment horizontal="left" wrapText="1"/>
    </xf>
    <xf numFmtId="0" fontId="3" fillId="6" borderId="0" xfId="1" applyNumberFormat="1" applyFont="1" applyFill="1" applyBorder="1" applyAlignment="1">
      <alignment horizontal="left" wrapText="1"/>
    </xf>
    <xf numFmtId="0" fontId="24" fillId="0" borderId="0" xfId="1" applyNumberFormat="1" applyFont="1" applyFill="1" applyBorder="1" applyAlignment="1">
      <alignment horizontal="left" wrapText="1"/>
    </xf>
    <xf numFmtId="164" fontId="54" fillId="10" borderId="0" xfId="1" applyNumberFormat="1" applyFont="1" applyFill="1" applyBorder="1" applyAlignment="1">
      <alignment horizontal="right" vertical="center" wrapText="1" readingOrder="1"/>
    </xf>
    <xf numFmtId="164" fontId="45" fillId="3" borderId="0" xfId="1" applyNumberFormat="1" applyFont="1" applyFill="1" applyBorder="1" applyAlignment="1">
      <alignment horizontal="right" vertical="center" wrapText="1" readingOrder="1"/>
    </xf>
    <xf numFmtId="164" fontId="43" fillId="7" borderId="0" xfId="1" applyNumberFormat="1" applyFont="1" applyFill="1" applyBorder="1" applyAlignment="1">
      <alignment horizontal="right" vertical="center" wrapText="1" readingOrder="1"/>
    </xf>
    <xf numFmtId="0" fontId="4" fillId="6" borderId="0" xfId="1" applyNumberFormat="1" applyFont="1" applyFill="1" applyBorder="1" applyAlignment="1">
      <alignment horizontal="left" vertical="center" wrapText="1"/>
    </xf>
    <xf numFmtId="0" fontId="25" fillId="6" borderId="0" xfId="1" applyNumberFormat="1" applyFont="1" applyFill="1" applyBorder="1" applyAlignment="1">
      <alignment horizontal="left" wrapText="1"/>
    </xf>
    <xf numFmtId="0" fontId="24" fillId="6" borderId="0" xfId="1" applyNumberFormat="1" applyFont="1" applyFill="1" applyBorder="1" applyAlignment="1">
      <alignment horizontal="left" wrapText="1"/>
    </xf>
    <xf numFmtId="164" fontId="56" fillId="10" borderId="0" xfId="1" applyNumberFormat="1" applyFont="1" applyFill="1" applyBorder="1" applyAlignment="1">
      <alignment horizontal="right" vertical="center" wrapText="1" readingOrder="1"/>
    </xf>
    <xf numFmtId="164" fontId="52" fillId="10" borderId="0" xfId="1" applyNumberFormat="1" applyFont="1" applyFill="1" applyBorder="1" applyAlignment="1">
      <alignment horizontal="right" vertical="center" wrapText="1" readingOrder="1"/>
    </xf>
    <xf numFmtId="164" fontId="45" fillId="10" borderId="0" xfId="1" applyNumberFormat="1" applyFont="1" applyFill="1" applyBorder="1" applyAlignment="1">
      <alignment horizontal="right" vertical="center" wrapText="1" readingOrder="1"/>
    </xf>
    <xf numFmtId="0" fontId="24" fillId="6" borderId="0" xfId="1" applyNumberFormat="1" applyFont="1" applyFill="1" applyBorder="1" applyAlignment="1">
      <alignment horizontal="left" vertical="center" wrapText="1"/>
    </xf>
    <xf numFmtId="0" fontId="24" fillId="6" borderId="0" xfId="1" applyNumberFormat="1" applyFont="1" applyFill="1" applyBorder="1" applyAlignment="1">
      <alignment horizontal="left" vertical="center" wrapText="1" readingOrder="1"/>
    </xf>
    <xf numFmtId="0" fontId="4" fillId="4" borderId="0" xfId="1" applyNumberFormat="1" applyFont="1" applyFill="1" applyBorder="1" applyAlignment="1">
      <alignment horizontal="left" vertical="center" wrapText="1"/>
    </xf>
    <xf numFmtId="0" fontId="24" fillId="4" borderId="0" xfId="1" applyNumberFormat="1" applyFont="1" applyFill="1" applyBorder="1" applyAlignment="1">
      <alignment horizontal="left" vertical="center" wrapText="1" readingOrder="1"/>
    </xf>
    <xf numFmtId="0" fontId="24" fillId="4" borderId="0" xfId="1" applyNumberFormat="1" applyFont="1" applyFill="1" applyBorder="1" applyAlignment="1">
      <alignment vertical="center" wrapText="1" readingOrder="1"/>
    </xf>
    <xf numFmtId="0" fontId="26" fillId="6" borderId="0" xfId="1" applyNumberFormat="1" applyFont="1" applyFill="1" applyBorder="1" applyAlignment="1">
      <alignment horizontal="left" vertical="center" wrapText="1" readingOrder="1"/>
    </xf>
    <xf numFmtId="164" fontId="45" fillId="6" borderId="0" xfId="1" applyNumberFormat="1" applyFont="1" applyFill="1" applyBorder="1" applyAlignment="1">
      <alignment horizontal="right" vertical="center" wrapText="1" readingOrder="1"/>
    </xf>
    <xf numFmtId="0" fontId="14" fillId="6" borderId="0" xfId="1" applyNumberFormat="1" applyFont="1" applyFill="1" applyBorder="1" applyAlignment="1">
      <alignment horizontal="left" wrapText="1"/>
    </xf>
    <xf numFmtId="164" fontId="45" fillId="7" borderId="0" xfId="1" applyNumberFormat="1" applyFont="1" applyFill="1" applyBorder="1" applyAlignment="1">
      <alignment horizontal="right" vertical="center" wrapText="1" readingOrder="1"/>
    </xf>
    <xf numFmtId="164" fontId="57" fillId="10" borderId="0" xfId="1" applyNumberFormat="1" applyFont="1" applyFill="1" applyBorder="1" applyAlignment="1">
      <alignment horizontal="right" vertical="center" wrapText="1" readingOrder="1"/>
    </xf>
    <xf numFmtId="164" fontId="46" fillId="6" borderId="0" xfId="1" applyNumberFormat="1" applyFont="1" applyFill="1" applyBorder="1" applyAlignment="1">
      <alignment horizontal="right" vertical="center" wrapText="1" readingOrder="1"/>
    </xf>
    <xf numFmtId="164" fontId="51" fillId="4" borderId="0" xfId="1" applyNumberFormat="1" applyFont="1" applyFill="1" applyBorder="1" applyAlignment="1">
      <alignment horizontal="right" vertical="center" wrapText="1" readingOrder="1"/>
    </xf>
    <xf numFmtId="0" fontId="4" fillId="0" borderId="0" xfId="1" applyNumberFormat="1" applyFont="1" applyFill="1" applyBorder="1" applyAlignment="1">
      <alignment horizontal="left" wrapText="1"/>
    </xf>
    <xf numFmtId="0" fontId="26" fillId="6" borderId="0" xfId="1" applyNumberFormat="1" applyFont="1" applyFill="1" applyBorder="1" applyAlignment="1">
      <alignment horizontal="left" wrapText="1"/>
    </xf>
    <xf numFmtId="0" fontId="4" fillId="3" borderId="0" xfId="1" applyNumberFormat="1" applyFont="1" applyFill="1" applyBorder="1" applyAlignment="1">
      <alignment horizontal="left" vertical="center" wrapText="1"/>
    </xf>
    <xf numFmtId="164" fontId="44" fillId="6" borderId="0" xfId="1" applyNumberFormat="1" applyFont="1" applyFill="1" applyBorder="1" applyAlignment="1">
      <alignment horizontal="right" vertical="center" wrapText="1"/>
    </xf>
    <xf numFmtId="164" fontId="36" fillId="3" borderId="0" xfId="1" applyNumberFormat="1" applyFont="1" applyFill="1" applyBorder="1" applyAlignment="1">
      <alignment horizontal="right" vertical="center" wrapText="1" readingOrder="1"/>
    </xf>
    <xf numFmtId="0" fontId="12" fillId="6" borderId="0" xfId="1" applyNumberFormat="1" applyFont="1" applyFill="1" applyBorder="1" applyAlignment="1">
      <alignment horizontal="left" wrapText="1"/>
    </xf>
    <xf numFmtId="0" fontId="1" fillId="0" borderId="7" xfId="0" applyFont="1" applyFill="1" applyBorder="1" applyAlignment="1"/>
    <xf numFmtId="0" fontId="42" fillId="0" borderId="5" xfId="0" applyFont="1" applyFill="1" applyBorder="1"/>
    <xf numFmtId="0" fontId="3" fillId="0" borderId="0" xfId="1" applyNumberFormat="1" applyFont="1" applyFill="1" applyBorder="1" applyAlignment="1">
      <alignment horizontal="right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right" vertical="center" wrapText="1" readingOrder="1"/>
    </xf>
    <xf numFmtId="0" fontId="23" fillId="0" borderId="0" xfId="1" applyNumberFormat="1" applyFont="1" applyFill="1" applyBorder="1" applyAlignment="1">
      <alignment horizontal="right" vertical="center" wrapText="1" readingOrder="1"/>
    </xf>
    <xf numFmtId="164" fontId="24" fillId="7" borderId="0" xfId="1" applyNumberFormat="1" applyFont="1" applyFill="1" applyBorder="1" applyAlignment="1">
      <alignment horizontal="right" vertical="center" wrapText="1" readingOrder="1"/>
    </xf>
    <xf numFmtId="0" fontId="4" fillId="10" borderId="0" xfId="1" applyFont="1" applyFill="1" applyBorder="1" applyAlignment="1">
      <alignment horizontal="left" vertical="center" wrapText="1" readingOrder="1"/>
    </xf>
    <xf numFmtId="0" fontId="4" fillId="10" borderId="0" xfId="1" applyFont="1" applyFill="1" applyBorder="1" applyAlignment="1">
      <alignment vertical="center" wrapText="1" readingOrder="1"/>
    </xf>
    <xf numFmtId="164" fontId="24" fillId="10" borderId="0" xfId="1" applyNumberFormat="1" applyFont="1" applyFill="1" applyBorder="1" applyAlignment="1">
      <alignment horizontal="right" vertical="center" wrapText="1" readingOrder="1"/>
    </xf>
    <xf numFmtId="0" fontId="4" fillId="3" borderId="0" xfId="1" applyFont="1" applyFill="1" applyBorder="1" applyAlignment="1">
      <alignment horizontal="left" vertical="center" wrapText="1" readingOrder="1"/>
    </xf>
    <xf numFmtId="0" fontId="4" fillId="3" borderId="0" xfId="1" applyFont="1" applyFill="1" applyBorder="1" applyAlignment="1">
      <alignment vertical="center" wrapText="1" readingOrder="1"/>
    </xf>
    <xf numFmtId="0" fontId="4" fillId="4" borderId="0" xfId="1" applyFont="1" applyFill="1" applyBorder="1" applyAlignment="1">
      <alignment horizontal="left" vertical="center" wrapText="1" readingOrder="1"/>
    </xf>
    <xf numFmtId="0" fontId="4" fillId="4" borderId="0" xfId="1" applyFont="1" applyFill="1" applyBorder="1" applyAlignment="1">
      <alignment vertical="center" wrapText="1" readingOrder="1"/>
    </xf>
    <xf numFmtId="0" fontId="3" fillId="6" borderId="0" xfId="1" applyFont="1" applyFill="1" applyBorder="1" applyAlignment="1">
      <alignment vertical="center" wrapText="1" readingOrder="1"/>
    </xf>
    <xf numFmtId="0" fontId="4" fillId="6" borderId="0" xfId="1" applyFont="1" applyFill="1" applyBorder="1" applyAlignment="1">
      <alignment horizontal="left" vertical="center" wrapText="1" readingOrder="1"/>
    </xf>
    <xf numFmtId="0" fontId="4" fillId="6" borderId="0" xfId="1" applyFont="1" applyFill="1" applyBorder="1" applyAlignment="1">
      <alignment vertical="center" wrapText="1" readingOrder="1"/>
    </xf>
    <xf numFmtId="0" fontId="4" fillId="7" borderId="0" xfId="1" applyFont="1" applyFill="1" applyBorder="1" applyAlignment="1">
      <alignment horizontal="left" vertical="center" wrapText="1" readingOrder="1"/>
    </xf>
    <xf numFmtId="0" fontId="4" fillId="7" borderId="0" xfId="1" applyFont="1" applyFill="1" applyBorder="1" applyAlignment="1">
      <alignment vertical="center" wrapText="1" readingOrder="1"/>
    </xf>
    <xf numFmtId="0" fontId="4" fillId="4" borderId="0" xfId="1" applyFont="1" applyFill="1" applyBorder="1" applyAlignment="1">
      <alignment vertical="center" readingOrder="1"/>
    </xf>
    <xf numFmtId="14" fontId="4" fillId="7" borderId="0" xfId="1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top"/>
    </xf>
    <xf numFmtId="0" fontId="4" fillId="9" borderId="0" xfId="1" applyFont="1" applyFill="1" applyBorder="1" applyAlignment="1">
      <alignment horizontal="left" vertical="center" wrapText="1" readingOrder="1"/>
    </xf>
    <xf numFmtId="0" fontId="4" fillId="9" borderId="0" xfId="1" applyFont="1" applyFill="1" applyBorder="1" applyAlignment="1">
      <alignment vertical="center" wrapText="1" readingOrder="1"/>
    </xf>
    <xf numFmtId="164" fontId="24" fillId="9" borderId="0" xfId="1" applyNumberFormat="1" applyFont="1" applyFill="1" applyBorder="1" applyAlignment="1">
      <alignment horizontal="right" vertical="center" wrapText="1" readingOrder="1"/>
    </xf>
    <xf numFmtId="0" fontId="17" fillId="2" borderId="1" xfId="1" applyNumberFormat="1" applyFont="1" applyFill="1" applyBorder="1" applyAlignment="1">
      <alignment horizontal="left" vertical="center" wrapText="1" readingOrder="1"/>
    </xf>
    <xf numFmtId="0" fontId="17" fillId="2" borderId="1" xfId="1" applyNumberFormat="1" applyFont="1" applyFill="1" applyBorder="1" applyAlignment="1">
      <alignment vertical="center" wrapText="1" readingOrder="1"/>
    </xf>
    <xf numFmtId="164" fontId="17" fillId="2" borderId="1" xfId="1" applyNumberFormat="1" applyFont="1" applyFill="1" applyBorder="1" applyAlignment="1">
      <alignment horizontal="right" vertical="center" wrapText="1" readingOrder="1"/>
    </xf>
    <xf numFmtId="0" fontId="4" fillId="3" borderId="1" xfId="1" applyNumberFormat="1" applyFont="1" applyFill="1" applyBorder="1" applyAlignment="1">
      <alignment horizontal="left" vertical="center" wrapText="1" readingOrder="1"/>
    </xf>
    <xf numFmtId="0" fontId="4" fillId="3" borderId="1" xfId="1" applyNumberFormat="1" applyFont="1" applyFill="1" applyBorder="1" applyAlignment="1">
      <alignment vertical="center" wrapText="1" readingOrder="1"/>
    </xf>
    <xf numFmtId="164" fontId="4" fillId="3" borderId="1" xfId="1" applyNumberFormat="1" applyFont="1" applyFill="1" applyBorder="1" applyAlignment="1">
      <alignment horizontal="right" vertical="center" wrapText="1" readingOrder="1"/>
    </xf>
    <xf numFmtId="164" fontId="20" fillId="3" borderId="1" xfId="1" applyNumberFormat="1" applyFont="1" applyFill="1" applyBorder="1" applyAlignment="1">
      <alignment horizontal="right" vertical="center" wrapText="1" readingOrder="1"/>
    </xf>
    <xf numFmtId="164" fontId="24" fillId="3" borderId="1" xfId="1" applyNumberFormat="1" applyFont="1" applyFill="1" applyBorder="1" applyAlignment="1">
      <alignment horizontal="right" vertical="center" wrapText="1" readingOrder="1"/>
    </xf>
    <xf numFmtId="0" fontId="17" fillId="2" borderId="2" xfId="1" applyNumberFormat="1" applyFont="1" applyFill="1" applyBorder="1" applyAlignment="1">
      <alignment horizontal="left" wrapText="1"/>
    </xf>
    <xf numFmtId="0" fontId="17" fillId="2" borderId="2" xfId="1" applyNumberFormat="1" applyFont="1" applyFill="1" applyBorder="1" applyAlignment="1">
      <alignment horizontal="left" vertical="center" wrapText="1" readingOrder="1"/>
    </xf>
    <xf numFmtId="0" fontId="17" fillId="2" borderId="2" xfId="1" applyNumberFormat="1" applyFont="1" applyFill="1" applyBorder="1" applyAlignment="1">
      <alignment vertical="center" wrapText="1" readingOrder="1"/>
    </xf>
    <xf numFmtId="164" fontId="17" fillId="2" borderId="2" xfId="1" applyNumberFormat="1" applyFont="1" applyFill="1" applyBorder="1" applyAlignment="1">
      <alignment horizontal="right" vertical="center" wrapText="1" readingOrder="1"/>
    </xf>
    <xf numFmtId="0" fontId="4" fillId="9" borderId="1" xfId="1" applyNumberFormat="1" applyFont="1" applyFill="1" applyBorder="1" applyAlignment="1">
      <alignment horizontal="left" wrapText="1"/>
    </xf>
    <xf numFmtId="0" fontId="4" fillId="9" borderId="1" xfId="1" applyNumberFormat="1" applyFont="1" applyFill="1" applyBorder="1" applyAlignment="1">
      <alignment horizontal="left" vertical="center" wrapText="1" readingOrder="1"/>
    </xf>
    <xf numFmtId="0" fontId="4" fillId="9" borderId="1" xfId="1" applyNumberFormat="1" applyFont="1" applyFill="1" applyBorder="1" applyAlignment="1">
      <alignment vertical="center" wrapText="1" readingOrder="1"/>
    </xf>
    <xf numFmtId="164" fontId="4" fillId="9" borderId="1" xfId="1" applyNumberFormat="1" applyFont="1" applyFill="1" applyBorder="1" applyAlignment="1">
      <alignment horizontal="right" vertical="center" wrapText="1" readingOrder="1"/>
    </xf>
    <xf numFmtId="164" fontId="20" fillId="9" borderId="1" xfId="1" applyNumberFormat="1" applyFont="1" applyFill="1" applyBorder="1" applyAlignment="1">
      <alignment horizontal="right" vertical="center" wrapText="1" readingOrder="1"/>
    </xf>
    <xf numFmtId="164" fontId="53" fillId="9" borderId="1" xfId="1" applyNumberFormat="1" applyFont="1" applyFill="1" applyBorder="1" applyAlignment="1">
      <alignment horizontal="right" vertical="center" wrapText="1" readingOrder="1"/>
    </xf>
    <xf numFmtId="164" fontId="43" fillId="9" borderId="1" xfId="1" applyNumberFormat="1" applyFont="1" applyFill="1" applyBorder="1" applyAlignment="1">
      <alignment horizontal="right" vertical="center" wrapText="1" readingOrder="1"/>
    </xf>
    <xf numFmtId="164" fontId="33" fillId="9" borderId="1" xfId="1" applyNumberFormat="1" applyFont="1" applyFill="1" applyBorder="1" applyAlignment="1">
      <alignment horizontal="right" vertical="center" wrapText="1" readingOrder="1"/>
    </xf>
    <xf numFmtId="164" fontId="55" fillId="9" borderId="1" xfId="1" applyNumberFormat="1" applyFont="1" applyFill="1" applyBorder="1" applyAlignment="1">
      <alignment horizontal="right" vertical="center" wrapText="1" readingOrder="1"/>
    </xf>
    <xf numFmtId="164" fontId="54" fillId="9" borderId="1" xfId="1" applyNumberFormat="1" applyFont="1" applyFill="1" applyBorder="1" applyAlignment="1">
      <alignment horizontal="right" vertical="center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10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3535FF"/>
      <rgbColor rgb="00FEDE01"/>
      <rgbColor rgb="00FFEE75"/>
      <rgbColor rgb="00A3C9B9"/>
      <rgbColor rgb="00FFFF97"/>
      <rgbColor rgb="009CA9FE"/>
      <rgbColor rgb="00C1C1FF"/>
      <rgbColor rgb="00E1E1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6F6"/>
      <color rgb="FFFF33CC"/>
      <color rgb="FF36B521"/>
      <color rgb="FF0000FF"/>
      <color rgb="FF00ADEA"/>
      <color rgb="FF1F96F9"/>
      <color rgb="FF008000"/>
      <color rgb="FFB4BFFE"/>
      <color rgb="FF252E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7"/>
  <sheetViews>
    <sheetView showGridLines="0" tabSelected="1" workbookViewId="0">
      <selection activeCell="I206" sqref="I206"/>
    </sheetView>
  </sheetViews>
  <sheetFormatPr defaultRowHeight="15" x14ac:dyDescent="0.25"/>
  <cols>
    <col min="1" max="1" width="11.85546875" style="143" customWidth="1"/>
    <col min="2" max="2" width="7" style="143" customWidth="1"/>
    <col min="3" max="3" width="62" style="143" customWidth="1"/>
    <col min="4" max="4" width="14.28515625" style="143" customWidth="1"/>
    <col min="5" max="5" width="11.5703125" style="52" customWidth="1"/>
    <col min="6" max="6" width="13.42578125" style="143" customWidth="1"/>
    <col min="7" max="7" width="11" style="27" customWidth="1"/>
    <col min="8" max="8" width="13.85546875" style="143" customWidth="1"/>
    <col min="9" max="9" width="53.5703125" style="141" customWidth="1"/>
    <col min="10" max="10" width="5" style="141" bestFit="1" customWidth="1"/>
    <col min="11" max="11" width="9.140625" style="141"/>
    <col min="12" max="12" width="8.42578125" style="141" bestFit="1" customWidth="1"/>
    <col min="13" max="16384" width="9.140625" style="141"/>
  </cols>
  <sheetData>
    <row r="1" spans="1:9" ht="28.5" customHeight="1" x14ac:dyDescent="0.25">
      <c r="A1" s="241" t="s">
        <v>136</v>
      </c>
      <c r="B1" s="242"/>
      <c r="C1" s="242"/>
      <c r="D1" s="242"/>
      <c r="E1" s="242"/>
      <c r="F1" s="242"/>
      <c r="G1" s="73"/>
      <c r="H1" s="142"/>
    </row>
    <row r="2" spans="1:9" ht="19.899999999999999" customHeight="1" x14ac:dyDescent="0.25">
      <c r="A2" s="243" t="s">
        <v>469</v>
      </c>
      <c r="B2" s="244"/>
      <c r="C2" s="244"/>
      <c r="D2" s="244"/>
      <c r="E2" s="244"/>
      <c r="F2" s="244"/>
      <c r="G2" s="244"/>
      <c r="H2" s="244"/>
    </row>
    <row r="3" spans="1:9" ht="16.5" customHeight="1" x14ac:dyDescent="0.25">
      <c r="C3" s="3" t="s">
        <v>171</v>
      </c>
    </row>
    <row r="4" spans="1:9" ht="9.75" customHeight="1" x14ac:dyDescent="0.25"/>
    <row r="5" spans="1:9" ht="27" x14ac:dyDescent="0.25">
      <c r="A5" s="29" t="s">
        <v>1</v>
      </c>
      <c r="B5" s="29" t="s">
        <v>2</v>
      </c>
      <c r="C5" s="29" t="s">
        <v>3</v>
      </c>
      <c r="D5" s="196" t="s">
        <v>4</v>
      </c>
      <c r="E5" s="197" t="s">
        <v>430</v>
      </c>
      <c r="F5" s="198" t="s">
        <v>186</v>
      </c>
      <c r="G5" s="199" t="s">
        <v>431</v>
      </c>
      <c r="H5" s="198" t="s">
        <v>432</v>
      </c>
    </row>
    <row r="6" spans="1:9" ht="22.5" x14ac:dyDescent="0.25">
      <c r="A6" s="219" t="s">
        <v>5</v>
      </c>
      <c r="B6" s="219" t="s">
        <v>41</v>
      </c>
      <c r="C6" s="220" t="s">
        <v>42</v>
      </c>
      <c r="D6" s="221">
        <v>1783718</v>
      </c>
      <c r="E6" s="221">
        <v>245983.18</v>
      </c>
      <c r="F6" s="221">
        <v>2029701.18</v>
      </c>
      <c r="G6" s="221">
        <v>-46920.65</v>
      </c>
      <c r="H6" s="221">
        <v>1982780.53</v>
      </c>
    </row>
    <row r="7" spans="1:9" x14ac:dyDescent="0.25">
      <c r="A7" s="222" t="s">
        <v>6</v>
      </c>
      <c r="B7" s="222" t="s">
        <v>12</v>
      </c>
      <c r="C7" s="223" t="s">
        <v>7</v>
      </c>
      <c r="D7" s="224">
        <f>D8</f>
        <v>18500</v>
      </c>
      <c r="E7" s="225">
        <f t="shared" ref="E7:H8" si="0">E8</f>
        <v>-3923.6</v>
      </c>
      <c r="F7" s="224">
        <f t="shared" si="0"/>
        <v>14576.4</v>
      </c>
      <c r="G7" s="226">
        <f t="shared" si="0"/>
        <v>1695</v>
      </c>
      <c r="H7" s="224">
        <f t="shared" si="0"/>
        <v>16271.4</v>
      </c>
    </row>
    <row r="8" spans="1:9" x14ac:dyDescent="0.25">
      <c r="A8" s="40" t="s">
        <v>6</v>
      </c>
      <c r="B8" s="40" t="s">
        <v>215</v>
      </c>
      <c r="C8" s="41" t="s">
        <v>8</v>
      </c>
      <c r="D8" s="14">
        <f>D9</f>
        <v>18500</v>
      </c>
      <c r="E8" s="63">
        <f t="shared" si="0"/>
        <v>-3923.6</v>
      </c>
      <c r="F8" s="14">
        <f t="shared" si="0"/>
        <v>14576.4</v>
      </c>
      <c r="G8" s="70">
        <f t="shared" si="0"/>
        <v>1695</v>
      </c>
      <c r="H8" s="14">
        <f>H9</f>
        <v>16271.4</v>
      </c>
    </row>
    <row r="9" spans="1:9" x14ac:dyDescent="0.25">
      <c r="A9" s="35" t="s">
        <v>9</v>
      </c>
      <c r="B9" s="35" t="s">
        <v>43</v>
      </c>
      <c r="C9" s="36" t="s">
        <v>44</v>
      </c>
      <c r="D9" s="16">
        <f>D10+D13</f>
        <v>18500</v>
      </c>
      <c r="E9" s="59">
        <f t="shared" ref="E9:G9" si="1">E10+E13</f>
        <v>-3923.6</v>
      </c>
      <c r="F9" s="16">
        <f t="shared" si="1"/>
        <v>14576.4</v>
      </c>
      <c r="G9" s="68">
        <f t="shared" si="1"/>
        <v>1695</v>
      </c>
      <c r="H9" s="16">
        <f>H10+H13</f>
        <v>16271.4</v>
      </c>
    </row>
    <row r="10" spans="1:9" x14ac:dyDescent="0.25">
      <c r="A10" s="37" t="s">
        <v>0</v>
      </c>
      <c r="B10" s="37" t="s">
        <v>10</v>
      </c>
      <c r="C10" s="38" t="s">
        <v>11</v>
      </c>
      <c r="D10" s="17">
        <f>D11</f>
        <v>13500</v>
      </c>
      <c r="E10" s="60">
        <f t="shared" ref="E10:F10" si="2">E11</f>
        <v>0</v>
      </c>
      <c r="F10" s="17">
        <f t="shared" si="2"/>
        <v>13500</v>
      </c>
      <c r="G10" s="69">
        <f>G11+G12</f>
        <v>1695</v>
      </c>
      <c r="H10" s="17">
        <f>H11+H12</f>
        <v>15195</v>
      </c>
    </row>
    <row r="11" spans="1:9" x14ac:dyDescent="0.25">
      <c r="A11" s="30" t="s">
        <v>211</v>
      </c>
      <c r="B11" s="30" t="s">
        <v>10</v>
      </c>
      <c r="C11" s="7" t="s">
        <v>11</v>
      </c>
      <c r="D11" s="1">
        <v>13500</v>
      </c>
      <c r="E11" s="61">
        <v>0</v>
      </c>
      <c r="F11" s="1">
        <f t="shared" ref="F11" si="3">D11+E11</f>
        <v>13500</v>
      </c>
      <c r="G11" s="65">
        <v>1380</v>
      </c>
      <c r="H11" s="1">
        <f>F11+G11</f>
        <v>14880</v>
      </c>
    </row>
    <row r="12" spans="1:9" x14ac:dyDescent="0.25">
      <c r="A12" s="30" t="s">
        <v>454</v>
      </c>
      <c r="B12" s="30">
        <v>661</v>
      </c>
      <c r="C12" s="7" t="s">
        <v>457</v>
      </c>
      <c r="D12" s="1">
        <v>0</v>
      </c>
      <c r="E12" s="61">
        <v>0</v>
      </c>
      <c r="F12" s="1">
        <v>0</v>
      </c>
      <c r="G12" s="65">
        <v>315</v>
      </c>
      <c r="H12" s="1">
        <f>F12+G12</f>
        <v>315</v>
      </c>
      <c r="I12" s="141" t="s">
        <v>470</v>
      </c>
    </row>
    <row r="13" spans="1:9" x14ac:dyDescent="0.25">
      <c r="A13" s="37" t="s">
        <v>0</v>
      </c>
      <c r="B13" s="37" t="s">
        <v>22</v>
      </c>
      <c r="C13" s="38" t="s">
        <v>23</v>
      </c>
      <c r="D13" s="17">
        <f>D14</f>
        <v>5000</v>
      </c>
      <c r="E13" s="60">
        <f t="shared" ref="E13:H13" si="4">E14</f>
        <v>-3923.6</v>
      </c>
      <c r="F13" s="17">
        <f t="shared" si="4"/>
        <v>1076.4000000000001</v>
      </c>
      <c r="G13" s="69">
        <f t="shared" si="4"/>
        <v>0</v>
      </c>
      <c r="H13" s="17">
        <f t="shared" si="4"/>
        <v>1076.4000000000001</v>
      </c>
    </row>
    <row r="14" spans="1:9" x14ac:dyDescent="0.25">
      <c r="A14" s="30" t="s">
        <v>333</v>
      </c>
      <c r="B14" s="37" t="s">
        <v>24</v>
      </c>
      <c r="C14" s="38" t="s">
        <v>366</v>
      </c>
      <c r="D14" s="17">
        <v>5000</v>
      </c>
      <c r="E14" s="60">
        <v>-3923.6</v>
      </c>
      <c r="F14" s="23">
        <f t="shared" ref="F14" si="5">D14+E14</f>
        <v>1076.4000000000001</v>
      </c>
      <c r="G14" s="71">
        <v>0</v>
      </c>
      <c r="H14" s="144">
        <f>F14+G14</f>
        <v>1076.4000000000001</v>
      </c>
    </row>
    <row r="15" spans="1:9" x14ac:dyDescent="0.25">
      <c r="A15" s="222" t="s">
        <v>6</v>
      </c>
      <c r="B15" s="222" t="s">
        <v>17</v>
      </c>
      <c r="C15" s="223" t="s">
        <v>13</v>
      </c>
      <c r="D15" s="224">
        <f>D16</f>
        <v>90400</v>
      </c>
      <c r="E15" s="225">
        <f t="shared" ref="E15:H17" si="6">E16</f>
        <v>167.32</v>
      </c>
      <c r="F15" s="224">
        <f t="shared" si="6"/>
        <v>90567.32</v>
      </c>
      <c r="G15" s="226">
        <f t="shared" si="6"/>
        <v>-9700</v>
      </c>
      <c r="H15" s="224">
        <f t="shared" si="6"/>
        <v>80867.320000000007</v>
      </c>
    </row>
    <row r="16" spans="1:9" x14ac:dyDescent="0.25">
      <c r="A16" s="40" t="s">
        <v>6</v>
      </c>
      <c r="B16" s="40" t="s">
        <v>235</v>
      </c>
      <c r="C16" s="41" t="s">
        <v>14</v>
      </c>
      <c r="D16" s="14">
        <f>D17</f>
        <v>90400</v>
      </c>
      <c r="E16" s="63">
        <f t="shared" si="6"/>
        <v>167.32</v>
      </c>
      <c r="F16" s="14">
        <f t="shared" si="6"/>
        <v>90567.32</v>
      </c>
      <c r="G16" s="70">
        <f t="shared" si="6"/>
        <v>-9700</v>
      </c>
      <c r="H16" s="14">
        <f t="shared" si="6"/>
        <v>80867.320000000007</v>
      </c>
    </row>
    <row r="17" spans="1:12" x14ac:dyDescent="0.25">
      <c r="A17" s="35" t="s">
        <v>9</v>
      </c>
      <c r="B17" s="35" t="s">
        <v>43</v>
      </c>
      <c r="C17" s="36" t="s">
        <v>44</v>
      </c>
      <c r="D17" s="16">
        <f>D18</f>
        <v>90400</v>
      </c>
      <c r="E17" s="59">
        <f t="shared" si="6"/>
        <v>167.32</v>
      </c>
      <c r="F17" s="16">
        <f t="shared" si="6"/>
        <v>90567.32</v>
      </c>
      <c r="G17" s="68">
        <f t="shared" si="6"/>
        <v>-9700</v>
      </c>
      <c r="H17" s="16">
        <f t="shared" si="6"/>
        <v>80867.320000000007</v>
      </c>
    </row>
    <row r="18" spans="1:12" x14ac:dyDescent="0.25">
      <c r="A18" s="37" t="s">
        <v>0</v>
      </c>
      <c r="B18" s="37" t="s">
        <v>15</v>
      </c>
      <c r="C18" s="38" t="s">
        <v>16</v>
      </c>
      <c r="D18" s="17">
        <f>D19+D20+D21+D23</f>
        <v>90400</v>
      </c>
      <c r="E18" s="60">
        <f t="shared" ref="E18:H18" si="7">E19+E20+E21+E23</f>
        <v>167.32</v>
      </c>
      <c r="F18" s="17">
        <f t="shared" si="7"/>
        <v>90567.32</v>
      </c>
      <c r="G18" s="69">
        <f t="shared" si="7"/>
        <v>-9700</v>
      </c>
      <c r="H18" s="17">
        <f t="shared" si="7"/>
        <v>80867.320000000007</v>
      </c>
    </row>
    <row r="19" spans="1:12" ht="22.5" x14ac:dyDescent="0.25">
      <c r="A19" s="30" t="s">
        <v>238</v>
      </c>
      <c r="B19" s="30" t="s">
        <v>15</v>
      </c>
      <c r="C19" s="7" t="s">
        <v>165</v>
      </c>
      <c r="D19" s="1">
        <v>3300</v>
      </c>
      <c r="E19" s="61">
        <v>0</v>
      </c>
      <c r="F19" s="1">
        <f t="shared" ref="F19:F21" si="8">D19+E19</f>
        <v>3300</v>
      </c>
      <c r="G19" s="65">
        <v>-1200</v>
      </c>
      <c r="H19" s="1">
        <f>F19+G19</f>
        <v>2100</v>
      </c>
    </row>
    <row r="20" spans="1:12" x14ac:dyDescent="0.25">
      <c r="A20" s="30" t="s">
        <v>269</v>
      </c>
      <c r="B20" s="30" t="s">
        <v>15</v>
      </c>
      <c r="C20" s="7" t="s">
        <v>164</v>
      </c>
      <c r="D20" s="1">
        <v>86800</v>
      </c>
      <c r="E20" s="61">
        <v>0</v>
      </c>
      <c r="F20" s="1">
        <f t="shared" si="8"/>
        <v>86800</v>
      </c>
      <c r="G20" s="65">
        <v>-8500</v>
      </c>
      <c r="H20" s="1">
        <f>F20+G20</f>
        <v>78300</v>
      </c>
      <c r="I20" s="22"/>
      <c r="J20" s="20"/>
      <c r="K20" s="20"/>
      <c r="L20" s="21"/>
    </row>
    <row r="21" spans="1:12" x14ac:dyDescent="0.25">
      <c r="A21" s="30"/>
      <c r="B21" s="37">
        <v>9222</v>
      </c>
      <c r="C21" s="38" t="s">
        <v>364</v>
      </c>
      <c r="D21" s="17">
        <v>0</v>
      </c>
      <c r="E21" s="60">
        <v>0</v>
      </c>
      <c r="F21" s="1">
        <f t="shared" si="8"/>
        <v>0</v>
      </c>
      <c r="G21" s="65">
        <v>0</v>
      </c>
      <c r="H21" s="19">
        <f t="shared" ref="H21" si="9">F21+G21</f>
        <v>0</v>
      </c>
      <c r="I21" s="22"/>
      <c r="J21" s="20"/>
      <c r="K21" s="20"/>
      <c r="L21" s="21"/>
    </row>
    <row r="22" spans="1:12" x14ac:dyDescent="0.25">
      <c r="A22" s="37" t="s">
        <v>0</v>
      </c>
      <c r="B22" s="37" t="s">
        <v>22</v>
      </c>
      <c r="C22" s="38" t="s">
        <v>23</v>
      </c>
      <c r="D22" s="17">
        <f>D23</f>
        <v>300</v>
      </c>
      <c r="E22" s="60">
        <f t="shared" ref="E22:H22" si="10">E23</f>
        <v>167.32</v>
      </c>
      <c r="F22" s="17">
        <f t="shared" si="10"/>
        <v>467.32</v>
      </c>
      <c r="G22" s="69">
        <f t="shared" si="10"/>
        <v>0</v>
      </c>
      <c r="H22" s="17">
        <f t="shared" si="10"/>
        <v>467.32</v>
      </c>
      <c r="I22" s="22"/>
      <c r="J22" s="20"/>
      <c r="K22" s="20"/>
      <c r="L22" s="21"/>
    </row>
    <row r="23" spans="1:12" x14ac:dyDescent="0.25">
      <c r="A23" s="30" t="s">
        <v>237</v>
      </c>
      <c r="B23" s="37" t="s">
        <v>24</v>
      </c>
      <c r="C23" s="38" t="s">
        <v>365</v>
      </c>
      <c r="D23" s="17">
        <v>300</v>
      </c>
      <c r="E23" s="60">
        <v>167.32</v>
      </c>
      <c r="F23" s="1">
        <f t="shared" ref="F23" si="11">D23+E23</f>
        <v>467.32</v>
      </c>
      <c r="G23" s="65">
        <v>0</v>
      </c>
      <c r="H23" s="144">
        <f t="shared" ref="H23" si="12">F23+G23</f>
        <v>467.32</v>
      </c>
      <c r="I23" s="22"/>
      <c r="J23" s="20"/>
      <c r="K23" s="20"/>
      <c r="L23" s="21"/>
    </row>
    <row r="24" spans="1:12" x14ac:dyDescent="0.25">
      <c r="A24" s="222" t="s">
        <v>6</v>
      </c>
      <c r="B24" s="222" t="s">
        <v>27</v>
      </c>
      <c r="C24" s="223" t="s">
        <v>18</v>
      </c>
      <c r="D24" s="224">
        <f>D25+D43</f>
        <v>1399249</v>
      </c>
      <c r="E24" s="225">
        <f>E25+E43</f>
        <v>243370.35</v>
      </c>
      <c r="F24" s="224">
        <f>F25+F43</f>
        <v>1642619.3499999999</v>
      </c>
      <c r="G24" s="226">
        <f>G25+G43</f>
        <v>-12221.65</v>
      </c>
      <c r="H24" s="224">
        <f>H25+H43</f>
        <v>1630397.7</v>
      </c>
    </row>
    <row r="25" spans="1:12" x14ac:dyDescent="0.25">
      <c r="A25" s="40"/>
      <c r="B25" s="40" t="s">
        <v>222</v>
      </c>
      <c r="C25" s="41" t="s">
        <v>19</v>
      </c>
      <c r="D25" s="14">
        <f>D26</f>
        <v>1398249</v>
      </c>
      <c r="E25" s="63">
        <f t="shared" ref="E25:H26" si="13">E26</f>
        <v>243340.35</v>
      </c>
      <c r="F25" s="14">
        <f t="shared" si="13"/>
        <v>1641589.3499999999</v>
      </c>
      <c r="G25" s="70">
        <f t="shared" si="13"/>
        <v>-12013.65</v>
      </c>
      <c r="H25" s="14">
        <f t="shared" si="13"/>
        <v>1629575.7</v>
      </c>
    </row>
    <row r="26" spans="1:12" x14ac:dyDescent="0.25">
      <c r="A26" s="35" t="s">
        <v>9</v>
      </c>
      <c r="B26" s="35" t="s">
        <v>43</v>
      </c>
      <c r="C26" s="36" t="s">
        <v>44</v>
      </c>
      <c r="D26" s="16">
        <f>D27</f>
        <v>1398249</v>
      </c>
      <c r="E26" s="59">
        <f t="shared" si="13"/>
        <v>243340.35</v>
      </c>
      <c r="F26" s="16">
        <f t="shared" si="13"/>
        <v>1641589.3499999999</v>
      </c>
      <c r="G26" s="68">
        <f t="shared" si="13"/>
        <v>-12013.65</v>
      </c>
      <c r="H26" s="16">
        <f t="shared" si="13"/>
        <v>1629575.7</v>
      </c>
    </row>
    <row r="27" spans="1:12" x14ac:dyDescent="0.25">
      <c r="A27" s="37" t="s">
        <v>0</v>
      </c>
      <c r="B27" s="37" t="s">
        <v>20</v>
      </c>
      <c r="C27" s="38" t="s">
        <v>21</v>
      </c>
      <c r="D27" s="17">
        <f>SUM(D28:D42)</f>
        <v>1398249</v>
      </c>
      <c r="E27" s="60">
        <f>SUM(E28:E42)</f>
        <v>243340.35</v>
      </c>
      <c r="F27" s="17">
        <f>SUM(F28:F42)</f>
        <v>1641589.3499999999</v>
      </c>
      <c r="G27" s="69">
        <f>SUM(G28:G42)</f>
        <v>-12013.65</v>
      </c>
      <c r="H27" s="17">
        <f>SUM(H28:H42)</f>
        <v>1629575.7</v>
      </c>
    </row>
    <row r="28" spans="1:12" x14ac:dyDescent="0.25">
      <c r="A28" s="30" t="s">
        <v>225</v>
      </c>
      <c r="B28" s="30" t="s">
        <v>20</v>
      </c>
      <c r="C28" s="7" t="s">
        <v>45</v>
      </c>
      <c r="D28" s="1">
        <v>1288500</v>
      </c>
      <c r="E28" s="60">
        <v>233000</v>
      </c>
      <c r="F28" s="24">
        <f t="shared" ref="F28:F42" si="14">D28+E28</f>
        <v>1521500</v>
      </c>
      <c r="G28" s="74">
        <v>-9900</v>
      </c>
      <c r="H28" s="1">
        <f t="shared" ref="H28:H42" si="15">F28+G28</f>
        <v>1511600</v>
      </c>
    </row>
    <row r="29" spans="1:12" x14ac:dyDescent="0.25">
      <c r="A29" s="30" t="s">
        <v>369</v>
      </c>
      <c r="B29" s="30" t="s">
        <v>20</v>
      </c>
      <c r="C29" s="7" t="s">
        <v>368</v>
      </c>
      <c r="D29" s="1">
        <v>47960</v>
      </c>
      <c r="E29" s="61">
        <v>0</v>
      </c>
      <c r="F29" s="24">
        <f t="shared" si="14"/>
        <v>47960</v>
      </c>
      <c r="G29" s="74">
        <v>-3513.65</v>
      </c>
      <c r="H29" s="1">
        <f t="shared" si="15"/>
        <v>44446.35</v>
      </c>
    </row>
    <row r="30" spans="1:12" x14ac:dyDescent="0.25">
      <c r="A30" s="37" t="s">
        <v>405</v>
      </c>
      <c r="B30" s="37">
        <v>636</v>
      </c>
      <c r="C30" s="38" t="s">
        <v>406</v>
      </c>
      <c r="D30" s="17">
        <v>0</v>
      </c>
      <c r="E30" s="60">
        <v>5966.16</v>
      </c>
      <c r="F30" s="24">
        <f t="shared" si="14"/>
        <v>5966.16</v>
      </c>
      <c r="G30" s="74">
        <v>0</v>
      </c>
      <c r="H30" s="17">
        <v>5966.16</v>
      </c>
    </row>
    <row r="31" spans="1:12" x14ac:dyDescent="0.25">
      <c r="A31" s="30" t="s">
        <v>367</v>
      </c>
      <c r="B31" s="30" t="s">
        <v>20</v>
      </c>
      <c r="C31" s="7" t="s">
        <v>370</v>
      </c>
      <c r="D31" s="1">
        <v>33616</v>
      </c>
      <c r="E31" s="61">
        <v>0</v>
      </c>
      <c r="F31" s="24">
        <f t="shared" si="14"/>
        <v>33616</v>
      </c>
      <c r="G31" s="74">
        <v>0</v>
      </c>
      <c r="H31" s="1">
        <f t="shared" si="15"/>
        <v>33616</v>
      </c>
    </row>
    <row r="32" spans="1:12" ht="16.5" customHeight="1" x14ac:dyDescent="0.25">
      <c r="A32" s="30" t="s">
        <v>280</v>
      </c>
      <c r="B32" s="30" t="s">
        <v>20</v>
      </c>
      <c r="C32" s="7" t="s">
        <v>166</v>
      </c>
      <c r="D32" s="1">
        <v>683</v>
      </c>
      <c r="E32" s="60">
        <v>1</v>
      </c>
      <c r="F32" s="24">
        <f t="shared" si="14"/>
        <v>684</v>
      </c>
      <c r="G32" s="74">
        <v>0</v>
      </c>
      <c r="H32" s="1">
        <f t="shared" si="15"/>
        <v>684</v>
      </c>
    </row>
    <row r="33" spans="1:8" ht="23.25" customHeight="1" x14ac:dyDescent="0.25">
      <c r="A33" s="30" t="s">
        <v>275</v>
      </c>
      <c r="B33" s="30">
        <v>636</v>
      </c>
      <c r="C33" s="7" t="s">
        <v>371</v>
      </c>
      <c r="D33" s="1">
        <v>2590</v>
      </c>
      <c r="E33" s="60">
        <v>0</v>
      </c>
      <c r="F33" s="24">
        <f t="shared" si="14"/>
        <v>2590</v>
      </c>
      <c r="G33" s="74">
        <v>-1000</v>
      </c>
      <c r="H33" s="1">
        <f t="shared" si="15"/>
        <v>1590</v>
      </c>
    </row>
    <row r="34" spans="1:8" ht="14.25" customHeight="1" x14ac:dyDescent="0.25">
      <c r="A34" s="30" t="s">
        <v>339</v>
      </c>
      <c r="B34" s="30">
        <v>636</v>
      </c>
      <c r="C34" s="7" t="s">
        <v>372</v>
      </c>
      <c r="D34" s="1">
        <v>2000</v>
      </c>
      <c r="E34" s="61">
        <v>0</v>
      </c>
      <c r="F34" s="24">
        <f t="shared" si="14"/>
        <v>2000</v>
      </c>
      <c r="G34" s="74">
        <v>2600</v>
      </c>
      <c r="H34" s="1">
        <f t="shared" si="15"/>
        <v>4600</v>
      </c>
    </row>
    <row r="35" spans="1:8" x14ac:dyDescent="0.25">
      <c r="A35" s="30" t="s">
        <v>373</v>
      </c>
      <c r="B35" s="30" t="s">
        <v>20</v>
      </c>
      <c r="C35" s="7" t="s">
        <v>21</v>
      </c>
      <c r="D35" s="1">
        <v>0</v>
      </c>
      <c r="E35" s="61">
        <v>0</v>
      </c>
      <c r="F35" s="24">
        <f t="shared" si="14"/>
        <v>0</v>
      </c>
      <c r="G35" s="74">
        <v>0</v>
      </c>
      <c r="H35" s="1">
        <f t="shared" si="15"/>
        <v>0</v>
      </c>
    </row>
    <row r="36" spans="1:8" ht="27" customHeight="1" x14ac:dyDescent="0.25">
      <c r="A36" s="30" t="s">
        <v>247</v>
      </c>
      <c r="B36" s="30">
        <v>636</v>
      </c>
      <c r="C36" s="7" t="s">
        <v>403</v>
      </c>
      <c r="D36" s="1">
        <v>22900</v>
      </c>
      <c r="E36" s="60">
        <v>2120</v>
      </c>
      <c r="F36" s="24">
        <f t="shared" si="14"/>
        <v>25020</v>
      </c>
      <c r="G36" s="74">
        <v>-200</v>
      </c>
      <c r="H36" s="1">
        <f t="shared" si="15"/>
        <v>24820</v>
      </c>
    </row>
    <row r="37" spans="1:8" x14ac:dyDescent="0.25">
      <c r="A37" s="30"/>
      <c r="B37" s="37">
        <v>922</v>
      </c>
      <c r="C37" s="116" t="s">
        <v>441</v>
      </c>
      <c r="D37" s="1"/>
      <c r="E37" s="60"/>
      <c r="F37" s="24"/>
      <c r="G37" s="74"/>
      <c r="H37" s="1"/>
    </row>
    <row r="38" spans="1:8" x14ac:dyDescent="0.25">
      <c r="A38" s="30" t="s">
        <v>252</v>
      </c>
      <c r="B38" s="37" t="s">
        <v>24</v>
      </c>
      <c r="C38" s="39" t="s">
        <v>360</v>
      </c>
      <c r="D38" s="17">
        <v>0</v>
      </c>
      <c r="E38" s="60">
        <v>1679</v>
      </c>
      <c r="F38" s="6">
        <f t="shared" si="14"/>
        <v>1679</v>
      </c>
      <c r="G38" s="74">
        <v>0</v>
      </c>
      <c r="H38" s="144">
        <f t="shared" si="15"/>
        <v>1679</v>
      </c>
    </row>
    <row r="39" spans="1:8" x14ac:dyDescent="0.25">
      <c r="A39" s="30"/>
      <c r="B39" s="37" t="s">
        <v>24</v>
      </c>
      <c r="C39" s="39" t="s">
        <v>361</v>
      </c>
      <c r="D39" s="17">
        <v>0</v>
      </c>
      <c r="E39" s="60">
        <v>91.2</v>
      </c>
      <c r="F39" s="6">
        <f t="shared" si="14"/>
        <v>91.2</v>
      </c>
      <c r="G39" s="74">
        <v>0</v>
      </c>
      <c r="H39" s="144">
        <f t="shared" si="15"/>
        <v>91.2</v>
      </c>
    </row>
    <row r="40" spans="1:8" x14ac:dyDescent="0.25">
      <c r="A40" s="30"/>
      <c r="B40" s="37" t="s">
        <v>24</v>
      </c>
      <c r="C40" s="39" t="s">
        <v>362</v>
      </c>
      <c r="D40" s="17">
        <v>0</v>
      </c>
      <c r="E40" s="60">
        <v>372.07</v>
      </c>
      <c r="F40" s="6">
        <f t="shared" si="14"/>
        <v>372.07</v>
      </c>
      <c r="G40" s="74">
        <v>0</v>
      </c>
      <c r="H40" s="144">
        <f t="shared" si="15"/>
        <v>372.07</v>
      </c>
    </row>
    <row r="41" spans="1:8" x14ac:dyDescent="0.25">
      <c r="A41" s="30"/>
      <c r="B41" s="37">
        <v>9221</v>
      </c>
      <c r="C41" s="39" t="s">
        <v>363</v>
      </c>
      <c r="D41" s="17">
        <v>0</v>
      </c>
      <c r="E41" s="60">
        <v>0.4</v>
      </c>
      <c r="F41" s="6">
        <f t="shared" si="14"/>
        <v>0.4</v>
      </c>
      <c r="G41" s="69">
        <v>0</v>
      </c>
      <c r="H41" s="144">
        <f t="shared" si="15"/>
        <v>0.4</v>
      </c>
    </row>
    <row r="42" spans="1:8" x14ac:dyDescent="0.25">
      <c r="A42" s="30"/>
      <c r="B42" s="37">
        <v>9222</v>
      </c>
      <c r="C42" s="39" t="s">
        <v>397</v>
      </c>
      <c r="D42" s="17">
        <v>0</v>
      </c>
      <c r="E42" s="60">
        <v>110.52</v>
      </c>
      <c r="F42" s="6">
        <f t="shared" si="14"/>
        <v>110.52</v>
      </c>
      <c r="G42" s="74">
        <v>0</v>
      </c>
      <c r="H42" s="144">
        <f t="shared" si="15"/>
        <v>110.52</v>
      </c>
    </row>
    <row r="43" spans="1:8" x14ac:dyDescent="0.25">
      <c r="A43" s="33" t="s">
        <v>6</v>
      </c>
      <c r="B43" s="33" t="s">
        <v>27</v>
      </c>
      <c r="C43" s="34" t="s">
        <v>39</v>
      </c>
      <c r="D43" s="25">
        <f>D44</f>
        <v>1000</v>
      </c>
      <c r="E43" s="57">
        <f t="shared" ref="E43:H46" si="16">E44</f>
        <v>30</v>
      </c>
      <c r="F43" s="25">
        <f t="shared" si="16"/>
        <v>1030</v>
      </c>
      <c r="G43" s="67">
        <f t="shared" si="16"/>
        <v>-208</v>
      </c>
      <c r="H43" s="25">
        <f t="shared" si="16"/>
        <v>822</v>
      </c>
    </row>
    <row r="44" spans="1:8" x14ac:dyDescent="0.25">
      <c r="A44" s="49" t="s">
        <v>6</v>
      </c>
      <c r="B44" s="49" t="s">
        <v>254</v>
      </c>
      <c r="C44" s="50" t="s">
        <v>40</v>
      </c>
      <c r="D44" s="18">
        <f>D45</f>
        <v>1000</v>
      </c>
      <c r="E44" s="62">
        <f t="shared" si="16"/>
        <v>30</v>
      </c>
      <c r="F44" s="18">
        <f t="shared" si="16"/>
        <v>1030</v>
      </c>
      <c r="G44" s="200">
        <f t="shared" si="16"/>
        <v>-208</v>
      </c>
      <c r="H44" s="18">
        <f t="shared" si="16"/>
        <v>822</v>
      </c>
    </row>
    <row r="45" spans="1:8" x14ac:dyDescent="0.25">
      <c r="A45" s="35" t="s">
        <v>9</v>
      </c>
      <c r="B45" s="35" t="s">
        <v>43</v>
      </c>
      <c r="C45" s="36" t="s">
        <v>44</v>
      </c>
      <c r="D45" s="16">
        <f>D46+D48</f>
        <v>1000</v>
      </c>
      <c r="E45" s="59">
        <f t="shared" ref="E45:H45" si="17">E46+E48</f>
        <v>30</v>
      </c>
      <c r="F45" s="16">
        <f t="shared" si="17"/>
        <v>1030</v>
      </c>
      <c r="G45" s="68">
        <f t="shared" si="17"/>
        <v>-208</v>
      </c>
      <c r="H45" s="16">
        <f t="shared" si="17"/>
        <v>822</v>
      </c>
    </row>
    <row r="46" spans="1:8" x14ac:dyDescent="0.25">
      <c r="A46" s="37" t="s">
        <v>0</v>
      </c>
      <c r="B46" s="37" t="s">
        <v>20</v>
      </c>
      <c r="C46" s="38" t="s">
        <v>21</v>
      </c>
      <c r="D46" s="17">
        <f>D47</f>
        <v>1000</v>
      </c>
      <c r="E46" s="60">
        <v>0</v>
      </c>
      <c r="F46" s="17">
        <f>F47</f>
        <v>1000</v>
      </c>
      <c r="G46" s="69">
        <f t="shared" si="16"/>
        <v>-208</v>
      </c>
      <c r="H46" s="17">
        <f t="shared" si="16"/>
        <v>792</v>
      </c>
    </row>
    <row r="47" spans="1:8" x14ac:dyDescent="0.25">
      <c r="A47" s="30" t="s">
        <v>257</v>
      </c>
      <c r="B47" s="30" t="s">
        <v>20</v>
      </c>
      <c r="C47" s="7" t="s">
        <v>46</v>
      </c>
      <c r="D47" s="1">
        <v>1000</v>
      </c>
      <c r="E47" s="61">
        <v>0</v>
      </c>
      <c r="F47" s="17">
        <f>D47+E47</f>
        <v>1000</v>
      </c>
      <c r="G47" s="65">
        <v>-208</v>
      </c>
      <c r="H47" s="6">
        <f t="shared" ref="H47" si="18">F47+G47</f>
        <v>792</v>
      </c>
    </row>
    <row r="48" spans="1:8" x14ac:dyDescent="0.25">
      <c r="A48" s="30"/>
      <c r="B48" s="37">
        <v>636</v>
      </c>
      <c r="C48" s="38" t="s">
        <v>258</v>
      </c>
      <c r="D48" s="17">
        <f>D49</f>
        <v>0</v>
      </c>
      <c r="E48" s="60">
        <f t="shared" ref="E48:H48" si="19">E49</f>
        <v>30</v>
      </c>
      <c r="F48" s="17">
        <f t="shared" si="19"/>
        <v>30</v>
      </c>
      <c r="G48" s="69">
        <f t="shared" si="19"/>
        <v>0</v>
      </c>
      <c r="H48" s="17">
        <f t="shared" si="19"/>
        <v>30</v>
      </c>
    </row>
    <row r="49" spans="1:8" x14ac:dyDescent="0.25">
      <c r="A49" s="30" t="s">
        <v>260</v>
      </c>
      <c r="B49" s="30">
        <v>321</v>
      </c>
      <c r="C49" s="7" t="s">
        <v>394</v>
      </c>
      <c r="D49" s="1">
        <v>0</v>
      </c>
      <c r="E49" s="60">
        <v>30</v>
      </c>
      <c r="F49" s="17">
        <f>D49+E49</f>
        <v>30</v>
      </c>
      <c r="G49" s="65">
        <v>0</v>
      </c>
      <c r="H49" s="6">
        <f t="shared" ref="H49" si="20">F49+G49</f>
        <v>30</v>
      </c>
    </row>
    <row r="50" spans="1:8" x14ac:dyDescent="0.25">
      <c r="A50" s="222" t="s">
        <v>6</v>
      </c>
      <c r="B50" s="222" t="s">
        <v>34</v>
      </c>
      <c r="C50" s="223" t="s">
        <v>28</v>
      </c>
      <c r="D50" s="224">
        <f>D51</f>
        <v>3700</v>
      </c>
      <c r="E50" s="225">
        <f t="shared" ref="E50:H52" si="21">E51</f>
        <v>2675</v>
      </c>
      <c r="F50" s="224">
        <f t="shared" si="21"/>
        <v>6375</v>
      </c>
      <c r="G50" s="226">
        <f t="shared" si="21"/>
        <v>3750</v>
      </c>
      <c r="H50" s="224">
        <f t="shared" si="21"/>
        <v>10125</v>
      </c>
    </row>
    <row r="51" spans="1:8" x14ac:dyDescent="0.25">
      <c r="A51" s="40" t="s">
        <v>6</v>
      </c>
      <c r="B51" s="40" t="s">
        <v>229</v>
      </c>
      <c r="C51" s="41" t="s">
        <v>31</v>
      </c>
      <c r="D51" s="14">
        <f>D52</f>
        <v>3700</v>
      </c>
      <c r="E51" s="63">
        <f t="shared" si="21"/>
        <v>2675</v>
      </c>
      <c r="F51" s="14">
        <f t="shared" si="21"/>
        <v>6375</v>
      </c>
      <c r="G51" s="70">
        <f t="shared" si="21"/>
        <v>3750</v>
      </c>
      <c r="H51" s="14">
        <f t="shared" si="21"/>
        <v>10125</v>
      </c>
    </row>
    <row r="52" spans="1:8" x14ac:dyDescent="0.25">
      <c r="A52" s="35" t="s">
        <v>9</v>
      </c>
      <c r="B52" s="35" t="s">
        <v>43</v>
      </c>
      <c r="C52" s="36" t="s">
        <v>44</v>
      </c>
      <c r="D52" s="16">
        <f>D53</f>
        <v>3700</v>
      </c>
      <c r="E52" s="59">
        <f t="shared" si="21"/>
        <v>2675</v>
      </c>
      <c r="F52" s="16">
        <f t="shared" si="21"/>
        <v>6375</v>
      </c>
      <c r="G52" s="68">
        <f t="shared" si="21"/>
        <v>3750</v>
      </c>
      <c r="H52" s="16">
        <f t="shared" si="21"/>
        <v>10125</v>
      </c>
    </row>
    <row r="53" spans="1:8" ht="19.5" customHeight="1" x14ac:dyDescent="0.25">
      <c r="A53" s="37" t="s">
        <v>0</v>
      </c>
      <c r="B53" s="37" t="s">
        <v>32</v>
      </c>
      <c r="C53" s="38" t="s">
        <v>33</v>
      </c>
      <c r="D53" s="17">
        <f>SUM(D54:D56)</f>
        <v>3700</v>
      </c>
      <c r="E53" s="60">
        <f>SUM(E54:E56)</f>
        <v>2675</v>
      </c>
      <c r="F53" s="17">
        <f>SUM(F54:F56)</f>
        <v>6375</v>
      </c>
      <c r="G53" s="69">
        <f>SUM(G54:G56)</f>
        <v>3750</v>
      </c>
      <c r="H53" s="17">
        <f>SUM(H54:H56)</f>
        <v>10125</v>
      </c>
    </row>
    <row r="54" spans="1:8" x14ac:dyDescent="0.25">
      <c r="A54" s="30" t="s">
        <v>234</v>
      </c>
      <c r="B54" s="30" t="s">
        <v>32</v>
      </c>
      <c r="C54" s="7" t="s">
        <v>47</v>
      </c>
      <c r="D54" s="1">
        <v>2200</v>
      </c>
      <c r="E54" s="61">
        <v>-2000</v>
      </c>
      <c r="F54" s="1">
        <f>D54+E54</f>
        <v>200</v>
      </c>
      <c r="G54" s="65">
        <v>4050</v>
      </c>
      <c r="H54" s="6">
        <f t="shared" ref="H54:H56" si="22">F54+G54</f>
        <v>4250</v>
      </c>
    </row>
    <row r="55" spans="1:8" x14ac:dyDescent="0.25">
      <c r="A55" s="30" t="s">
        <v>234</v>
      </c>
      <c r="B55" s="30" t="s">
        <v>32</v>
      </c>
      <c r="C55" s="7" t="s">
        <v>374</v>
      </c>
      <c r="D55" s="1">
        <v>1500</v>
      </c>
      <c r="E55" s="60">
        <v>200</v>
      </c>
      <c r="F55" s="1">
        <f>D55+E55</f>
        <v>1700</v>
      </c>
      <c r="G55" s="65">
        <v>-300</v>
      </c>
      <c r="H55" s="6">
        <f t="shared" si="22"/>
        <v>1400</v>
      </c>
    </row>
    <row r="56" spans="1:8" x14ac:dyDescent="0.25">
      <c r="A56" s="30" t="s">
        <v>438</v>
      </c>
      <c r="B56" s="37" t="s">
        <v>24</v>
      </c>
      <c r="C56" s="38" t="s">
        <v>398</v>
      </c>
      <c r="D56" s="17">
        <v>0</v>
      </c>
      <c r="E56" s="60">
        <v>4475</v>
      </c>
      <c r="F56" s="17">
        <f>D56+E56</f>
        <v>4475</v>
      </c>
      <c r="G56" s="69">
        <v>0</v>
      </c>
      <c r="H56" s="145">
        <f t="shared" si="22"/>
        <v>4475</v>
      </c>
    </row>
    <row r="57" spans="1:8" x14ac:dyDescent="0.25">
      <c r="A57" s="222" t="s">
        <v>6</v>
      </c>
      <c r="B57" s="222" t="s">
        <v>216</v>
      </c>
      <c r="C57" s="223" t="s">
        <v>35</v>
      </c>
      <c r="D57" s="224">
        <f>D58</f>
        <v>1000</v>
      </c>
      <c r="E57" s="225">
        <f t="shared" ref="E57:H58" si="23">E58</f>
        <v>-15.56</v>
      </c>
      <c r="F57" s="224">
        <f t="shared" si="23"/>
        <v>984.44</v>
      </c>
      <c r="G57" s="226">
        <f t="shared" si="23"/>
        <v>50</v>
      </c>
      <c r="H57" s="224">
        <f t="shared" si="23"/>
        <v>1034.44</v>
      </c>
    </row>
    <row r="58" spans="1:8" x14ac:dyDescent="0.25">
      <c r="A58" s="40" t="s">
        <v>6</v>
      </c>
      <c r="B58" s="40" t="s">
        <v>217</v>
      </c>
      <c r="C58" s="41" t="s">
        <v>36</v>
      </c>
      <c r="D58" s="14">
        <f>D59</f>
        <v>1000</v>
      </c>
      <c r="E58" s="63">
        <f t="shared" si="23"/>
        <v>-15.56</v>
      </c>
      <c r="F58" s="14">
        <f t="shared" si="23"/>
        <v>984.44</v>
      </c>
      <c r="G58" s="70">
        <f t="shared" si="23"/>
        <v>50</v>
      </c>
      <c r="H58" s="14">
        <f t="shared" si="23"/>
        <v>1034.44</v>
      </c>
    </row>
    <row r="59" spans="1:8" x14ac:dyDescent="0.25">
      <c r="A59" s="35" t="s">
        <v>9</v>
      </c>
      <c r="B59" s="35" t="s">
        <v>43</v>
      </c>
      <c r="C59" s="36" t="s">
        <v>44</v>
      </c>
      <c r="D59" s="16">
        <f>D60+D62+D64</f>
        <v>1000</v>
      </c>
      <c r="E59" s="59">
        <f t="shared" ref="E59:H59" si="24">E60+E62+E64</f>
        <v>-15.56</v>
      </c>
      <c r="F59" s="16">
        <f t="shared" si="24"/>
        <v>984.44</v>
      </c>
      <c r="G59" s="68">
        <f t="shared" si="24"/>
        <v>50</v>
      </c>
      <c r="H59" s="16">
        <f t="shared" si="24"/>
        <v>1034.44</v>
      </c>
    </row>
    <row r="60" spans="1:8" x14ac:dyDescent="0.25">
      <c r="A60" s="37" t="s">
        <v>0</v>
      </c>
      <c r="B60" s="37" t="s">
        <v>15</v>
      </c>
      <c r="C60" s="38" t="s">
        <v>16</v>
      </c>
      <c r="D60" s="17">
        <f>D61</f>
        <v>900</v>
      </c>
      <c r="E60" s="60">
        <f t="shared" ref="E60:H60" si="25">E61</f>
        <v>0</v>
      </c>
      <c r="F60" s="17">
        <f t="shared" si="25"/>
        <v>900</v>
      </c>
      <c r="G60" s="69">
        <f t="shared" si="25"/>
        <v>0</v>
      </c>
      <c r="H60" s="17">
        <f t="shared" si="25"/>
        <v>900</v>
      </c>
    </row>
    <row r="61" spans="1:8" x14ac:dyDescent="0.25">
      <c r="A61" s="30" t="s">
        <v>220</v>
      </c>
      <c r="B61" s="30" t="s">
        <v>15</v>
      </c>
      <c r="C61" s="7" t="s">
        <v>48</v>
      </c>
      <c r="D61" s="1">
        <v>900</v>
      </c>
      <c r="E61" s="61">
        <v>0</v>
      </c>
      <c r="F61" s="1">
        <f>D61+E61</f>
        <v>900</v>
      </c>
      <c r="G61" s="65">
        <v>0</v>
      </c>
      <c r="H61" s="6">
        <f t="shared" ref="H61" si="26">F61+G61</f>
        <v>900</v>
      </c>
    </row>
    <row r="62" spans="1:8" x14ac:dyDescent="0.25">
      <c r="A62" s="37" t="s">
        <v>0</v>
      </c>
      <c r="B62" s="37" t="s">
        <v>37</v>
      </c>
      <c r="C62" s="38" t="s">
        <v>38</v>
      </c>
      <c r="D62" s="17">
        <f>D63</f>
        <v>0</v>
      </c>
      <c r="E62" s="60">
        <f>E63</f>
        <v>0</v>
      </c>
      <c r="F62" s="17">
        <f>F63</f>
        <v>0</v>
      </c>
      <c r="G62" s="69">
        <f>G63</f>
        <v>50</v>
      </c>
      <c r="H62" s="17">
        <f>H63</f>
        <v>50</v>
      </c>
    </row>
    <row r="63" spans="1:8" x14ac:dyDescent="0.25">
      <c r="A63" s="30" t="s">
        <v>345</v>
      </c>
      <c r="B63" s="30" t="s">
        <v>37</v>
      </c>
      <c r="C63" s="7" t="s">
        <v>38</v>
      </c>
      <c r="D63" s="1">
        <v>0</v>
      </c>
      <c r="E63" s="61">
        <v>0</v>
      </c>
      <c r="F63" s="17">
        <f>D63+E63</f>
        <v>0</v>
      </c>
      <c r="G63" s="65">
        <v>50</v>
      </c>
      <c r="H63" s="6">
        <f t="shared" ref="H63" si="27">F63+G63</f>
        <v>50</v>
      </c>
    </row>
    <row r="64" spans="1:8" x14ac:dyDescent="0.25">
      <c r="A64" s="30"/>
      <c r="B64" s="37">
        <v>9221</v>
      </c>
      <c r="C64" s="38" t="s">
        <v>375</v>
      </c>
      <c r="D64" s="17">
        <f>D65</f>
        <v>100</v>
      </c>
      <c r="E64" s="60">
        <f>E65</f>
        <v>-15.56</v>
      </c>
      <c r="F64" s="17">
        <f>D64+E64</f>
        <v>84.44</v>
      </c>
      <c r="G64" s="69">
        <v>0</v>
      </c>
      <c r="H64" s="17">
        <f>F64+G64</f>
        <v>84.44</v>
      </c>
    </row>
    <row r="65" spans="1:8" s="76" customFormat="1" ht="12" x14ac:dyDescent="0.2">
      <c r="A65" s="30" t="s">
        <v>433</v>
      </c>
      <c r="B65" s="77">
        <v>922</v>
      </c>
      <c r="C65" s="76" t="s">
        <v>375</v>
      </c>
      <c r="D65" s="78">
        <v>100</v>
      </c>
      <c r="E65" s="79">
        <v>-15.56</v>
      </c>
      <c r="F65" s="17">
        <f>D65+E65</f>
        <v>84.44</v>
      </c>
      <c r="G65" s="80">
        <v>0</v>
      </c>
      <c r="H65" s="146">
        <v>84.44</v>
      </c>
    </row>
    <row r="66" spans="1:8" ht="18" customHeight="1" x14ac:dyDescent="0.25">
      <c r="A66" s="201" t="s">
        <v>54</v>
      </c>
      <c r="B66" s="201" t="s">
        <v>98</v>
      </c>
      <c r="C66" s="202" t="s">
        <v>138</v>
      </c>
      <c r="D66" s="12">
        <f t="shared" ref="D66:H66" si="28">D67</f>
        <v>19344</v>
      </c>
      <c r="E66" s="54">
        <f t="shared" si="28"/>
        <v>1500</v>
      </c>
      <c r="F66" s="12">
        <f t="shared" si="28"/>
        <v>20844</v>
      </c>
      <c r="G66" s="203">
        <f t="shared" si="28"/>
        <v>0</v>
      </c>
      <c r="H66" s="12">
        <f t="shared" si="28"/>
        <v>20844</v>
      </c>
    </row>
    <row r="67" spans="1:8" x14ac:dyDescent="0.25">
      <c r="A67" s="204" t="s">
        <v>6</v>
      </c>
      <c r="B67" s="204" t="s">
        <v>55</v>
      </c>
      <c r="C67" s="205" t="s">
        <v>56</v>
      </c>
      <c r="D67" s="13">
        <f>D68+D72</f>
        <v>19344</v>
      </c>
      <c r="E67" s="56">
        <f>E68+E72</f>
        <v>1500</v>
      </c>
      <c r="F67" s="13">
        <f>F68+F72</f>
        <v>20844</v>
      </c>
      <c r="G67" s="66">
        <f>G68+G72</f>
        <v>0</v>
      </c>
      <c r="H67" s="13">
        <f>H68+H72</f>
        <v>20844</v>
      </c>
    </row>
    <row r="68" spans="1:8" x14ac:dyDescent="0.25">
      <c r="A68" s="206" t="s">
        <v>6</v>
      </c>
      <c r="B68" s="206" t="s">
        <v>57</v>
      </c>
      <c r="C68" s="207" t="s">
        <v>376</v>
      </c>
      <c r="D68" s="14">
        <f>SUM(D69:D71)</f>
        <v>670</v>
      </c>
      <c r="E68" s="63">
        <f t="shared" ref="E68:H68" si="29">SUM(E69:E71)</f>
        <v>0</v>
      </c>
      <c r="F68" s="14">
        <f t="shared" si="29"/>
        <v>670</v>
      </c>
      <c r="G68" s="70">
        <f t="shared" si="29"/>
        <v>0</v>
      </c>
      <c r="H68" s="14">
        <f t="shared" si="29"/>
        <v>670</v>
      </c>
    </row>
    <row r="69" spans="1:8" x14ac:dyDescent="0.25">
      <c r="A69" s="43" t="s">
        <v>445</v>
      </c>
      <c r="B69" s="43">
        <v>671</v>
      </c>
      <c r="C69" s="208" t="s">
        <v>74</v>
      </c>
      <c r="D69" s="1">
        <v>404</v>
      </c>
      <c r="E69" s="61">
        <v>0</v>
      </c>
      <c r="F69" s="1">
        <f>D69+E69</f>
        <v>404</v>
      </c>
      <c r="G69" s="65">
        <v>0</v>
      </c>
      <c r="H69" s="6">
        <f t="shared" ref="H69:H71" si="30">F69+G69</f>
        <v>404</v>
      </c>
    </row>
    <row r="70" spans="1:8" x14ac:dyDescent="0.25">
      <c r="A70" s="43" t="s">
        <v>445</v>
      </c>
      <c r="B70" s="43">
        <v>671</v>
      </c>
      <c r="C70" s="208" t="s">
        <v>62</v>
      </c>
      <c r="D70" s="1">
        <v>133</v>
      </c>
      <c r="E70" s="61">
        <v>0</v>
      </c>
      <c r="F70" s="1">
        <f>D70+E70</f>
        <v>133</v>
      </c>
      <c r="G70" s="65">
        <v>0</v>
      </c>
      <c r="H70" s="6">
        <f t="shared" si="30"/>
        <v>133</v>
      </c>
    </row>
    <row r="71" spans="1:8" x14ac:dyDescent="0.25">
      <c r="A71" s="43" t="s">
        <v>445</v>
      </c>
      <c r="B71" s="43">
        <v>671</v>
      </c>
      <c r="C71" s="208" t="s">
        <v>60</v>
      </c>
      <c r="D71" s="1">
        <v>133</v>
      </c>
      <c r="E71" s="61">
        <v>0</v>
      </c>
      <c r="F71" s="1">
        <f>D71+E71</f>
        <v>133</v>
      </c>
      <c r="G71" s="65">
        <v>0</v>
      </c>
      <c r="H71" s="6">
        <f t="shared" si="30"/>
        <v>133</v>
      </c>
    </row>
    <row r="72" spans="1:8" x14ac:dyDescent="0.25">
      <c r="A72" s="206" t="s">
        <v>6</v>
      </c>
      <c r="B72" s="206" t="s">
        <v>83</v>
      </c>
      <c r="C72" s="207" t="s">
        <v>84</v>
      </c>
      <c r="D72" s="14">
        <f>SUM(D73:D78)</f>
        <v>18674</v>
      </c>
      <c r="E72" s="63">
        <f t="shared" ref="E72:H72" si="31">SUM(E73:E78)</f>
        <v>1500</v>
      </c>
      <c r="F72" s="14">
        <f t="shared" si="31"/>
        <v>20174</v>
      </c>
      <c r="G72" s="70">
        <f t="shared" si="31"/>
        <v>0</v>
      </c>
      <c r="H72" s="14">
        <f t="shared" si="31"/>
        <v>20174</v>
      </c>
    </row>
    <row r="73" spans="1:8" x14ac:dyDescent="0.25">
      <c r="A73" s="43" t="s">
        <v>446</v>
      </c>
      <c r="B73" s="43">
        <v>671</v>
      </c>
      <c r="C73" s="208" t="s">
        <v>74</v>
      </c>
      <c r="D73" s="1">
        <v>1600</v>
      </c>
      <c r="E73" s="61">
        <v>0</v>
      </c>
      <c r="F73" s="1">
        <f t="shared" ref="F73:F78" si="32">D73+E73</f>
        <v>1600</v>
      </c>
      <c r="G73" s="65">
        <v>0</v>
      </c>
      <c r="H73" s="6">
        <f t="shared" ref="H73:H78" si="33">F73+G73</f>
        <v>1600</v>
      </c>
    </row>
    <row r="74" spans="1:8" x14ac:dyDescent="0.25">
      <c r="A74" s="43" t="s">
        <v>446</v>
      </c>
      <c r="B74" s="43">
        <v>671</v>
      </c>
      <c r="C74" s="208" t="s">
        <v>62</v>
      </c>
      <c r="D74" s="1">
        <v>11011</v>
      </c>
      <c r="E74" s="61">
        <v>0</v>
      </c>
      <c r="F74" s="1">
        <f t="shared" si="32"/>
        <v>11011</v>
      </c>
      <c r="G74" s="65">
        <v>0</v>
      </c>
      <c r="H74" s="6">
        <f t="shared" si="33"/>
        <v>11011</v>
      </c>
    </row>
    <row r="75" spans="1:8" x14ac:dyDescent="0.25">
      <c r="A75" s="43" t="s">
        <v>446</v>
      </c>
      <c r="B75" s="43">
        <v>671</v>
      </c>
      <c r="C75" s="208" t="s">
        <v>60</v>
      </c>
      <c r="D75" s="1">
        <v>5200</v>
      </c>
      <c r="E75" s="61">
        <v>0</v>
      </c>
      <c r="F75" s="1">
        <f t="shared" si="32"/>
        <v>5200</v>
      </c>
      <c r="G75" s="65">
        <v>0</v>
      </c>
      <c r="H75" s="6">
        <f t="shared" si="33"/>
        <v>5200</v>
      </c>
    </row>
    <row r="76" spans="1:8" x14ac:dyDescent="0.25">
      <c r="A76" s="43" t="s">
        <v>446</v>
      </c>
      <c r="B76" s="43">
        <v>671</v>
      </c>
      <c r="C76" s="208" t="s">
        <v>66</v>
      </c>
      <c r="D76" s="1">
        <v>463</v>
      </c>
      <c r="E76" s="61">
        <v>0</v>
      </c>
      <c r="F76" s="1">
        <f t="shared" si="32"/>
        <v>463</v>
      </c>
      <c r="G76" s="65">
        <v>0</v>
      </c>
      <c r="H76" s="6">
        <f t="shared" si="33"/>
        <v>463</v>
      </c>
    </row>
    <row r="77" spans="1:8" x14ac:dyDescent="0.25">
      <c r="A77" s="43" t="s">
        <v>446</v>
      </c>
      <c r="B77" s="43">
        <v>671</v>
      </c>
      <c r="C77" s="208" t="s">
        <v>75</v>
      </c>
      <c r="D77" s="1">
        <v>400</v>
      </c>
      <c r="E77" s="60">
        <v>1500</v>
      </c>
      <c r="F77" s="1">
        <f t="shared" si="32"/>
        <v>1900</v>
      </c>
      <c r="G77" s="65">
        <v>0</v>
      </c>
      <c r="H77" s="6">
        <f t="shared" si="33"/>
        <v>1900</v>
      </c>
    </row>
    <row r="78" spans="1:8" x14ac:dyDescent="0.25">
      <c r="A78" s="43"/>
      <c r="B78" s="43">
        <v>922</v>
      </c>
      <c r="C78" s="208" t="s">
        <v>169</v>
      </c>
      <c r="D78" s="1">
        <v>0</v>
      </c>
      <c r="E78" s="61">
        <v>0</v>
      </c>
      <c r="F78" s="1">
        <f t="shared" si="32"/>
        <v>0</v>
      </c>
      <c r="G78" s="65">
        <v>0</v>
      </c>
      <c r="H78" s="6">
        <f t="shared" si="33"/>
        <v>0</v>
      </c>
    </row>
    <row r="79" spans="1:8" x14ac:dyDescent="0.25">
      <c r="A79" s="159" t="s">
        <v>6</v>
      </c>
      <c r="B79" s="51" t="s">
        <v>139</v>
      </c>
      <c r="C79" s="41" t="s">
        <v>157</v>
      </c>
      <c r="D79" s="14">
        <f>D80</f>
        <v>0</v>
      </c>
      <c r="E79" s="63">
        <f t="shared" ref="E79:H79" si="34">E80</f>
        <v>0</v>
      </c>
      <c r="F79" s="63">
        <f t="shared" si="34"/>
        <v>0</v>
      </c>
      <c r="G79" s="90">
        <f t="shared" si="34"/>
        <v>3500</v>
      </c>
      <c r="H79" s="132">
        <f t="shared" si="34"/>
        <v>3500</v>
      </c>
    </row>
    <row r="80" spans="1:8" x14ac:dyDescent="0.25">
      <c r="A80" s="166" t="s">
        <v>468</v>
      </c>
      <c r="B80" s="28" t="s">
        <v>139</v>
      </c>
      <c r="C80" s="29" t="s">
        <v>459</v>
      </c>
      <c r="D80" s="6">
        <v>0</v>
      </c>
      <c r="E80" s="55">
        <v>0</v>
      </c>
      <c r="F80" s="55">
        <v>0</v>
      </c>
      <c r="G80" s="121">
        <v>3500</v>
      </c>
      <c r="H80" s="133">
        <f>G80+F80</f>
        <v>3500</v>
      </c>
    </row>
    <row r="81" spans="1:16" ht="22.5" x14ac:dyDescent="0.25">
      <c r="A81" s="201" t="s">
        <v>54</v>
      </c>
      <c r="B81" s="201" t="s">
        <v>81</v>
      </c>
      <c r="C81" s="202" t="s">
        <v>140</v>
      </c>
      <c r="D81" s="12">
        <f t="shared" ref="D81:H81" si="35">D82</f>
        <v>46833</v>
      </c>
      <c r="E81" s="54">
        <f t="shared" si="35"/>
        <v>0</v>
      </c>
      <c r="F81" s="12">
        <f t="shared" si="35"/>
        <v>46833</v>
      </c>
      <c r="G81" s="203">
        <f t="shared" si="35"/>
        <v>-35100</v>
      </c>
      <c r="H81" s="12">
        <f t="shared" si="35"/>
        <v>11733</v>
      </c>
    </row>
    <row r="82" spans="1:16" x14ac:dyDescent="0.25">
      <c r="A82" s="204" t="s">
        <v>6</v>
      </c>
      <c r="B82" s="204" t="s">
        <v>55</v>
      </c>
      <c r="C82" s="205" t="s">
        <v>56</v>
      </c>
      <c r="D82" s="13">
        <f>D83+D87</f>
        <v>46833</v>
      </c>
      <c r="E82" s="56">
        <f>E83+E87</f>
        <v>0</v>
      </c>
      <c r="F82" s="13">
        <f>F83+F87</f>
        <v>46833</v>
      </c>
      <c r="G82" s="66">
        <f>G83+G87</f>
        <v>-35100</v>
      </c>
      <c r="H82" s="13">
        <f>H83+H87</f>
        <v>11733</v>
      </c>
    </row>
    <row r="83" spans="1:16" x14ac:dyDescent="0.25">
      <c r="A83" s="206" t="s">
        <v>6</v>
      </c>
      <c r="B83" s="206" t="s">
        <v>57</v>
      </c>
      <c r="C83" s="207" t="s">
        <v>376</v>
      </c>
      <c r="D83" s="14">
        <f>SUM(D84:D86)</f>
        <v>133</v>
      </c>
      <c r="E83" s="14">
        <f t="shared" ref="E83:H83" si="36">SUM(E84:E86)</f>
        <v>0</v>
      </c>
      <c r="F83" s="14">
        <f t="shared" si="36"/>
        <v>133</v>
      </c>
      <c r="G83" s="70">
        <f t="shared" si="36"/>
        <v>2500</v>
      </c>
      <c r="H83" s="14">
        <f t="shared" si="36"/>
        <v>2633</v>
      </c>
    </row>
    <row r="84" spans="1:16" x14ac:dyDescent="0.25">
      <c r="A84" s="43" t="s">
        <v>445</v>
      </c>
      <c r="B84" s="43"/>
      <c r="C84" s="208" t="s">
        <v>62</v>
      </c>
      <c r="D84" s="1">
        <v>133</v>
      </c>
      <c r="E84" s="61">
        <v>0</v>
      </c>
      <c r="F84" s="1">
        <f>D84+E84</f>
        <v>133</v>
      </c>
      <c r="G84" s="65">
        <v>0</v>
      </c>
      <c r="H84" s="6">
        <f t="shared" ref="H84:H92" si="37">F84+G84</f>
        <v>133</v>
      </c>
    </row>
    <row r="85" spans="1:16" x14ac:dyDescent="0.25">
      <c r="A85" s="43" t="s">
        <v>445</v>
      </c>
      <c r="B85" s="43"/>
      <c r="C85" s="208" t="s">
        <v>60</v>
      </c>
      <c r="D85" s="1">
        <v>0</v>
      </c>
      <c r="E85" s="61">
        <v>0</v>
      </c>
      <c r="F85" s="1">
        <f>D85+E85</f>
        <v>0</v>
      </c>
      <c r="G85" s="65">
        <v>2500</v>
      </c>
      <c r="H85" s="6">
        <f t="shared" si="37"/>
        <v>2500</v>
      </c>
    </row>
    <row r="86" spans="1:16" x14ac:dyDescent="0.25">
      <c r="A86" s="43" t="s">
        <v>445</v>
      </c>
      <c r="B86" s="43"/>
      <c r="C86" s="208" t="s">
        <v>64</v>
      </c>
      <c r="D86" s="1">
        <v>0</v>
      </c>
      <c r="E86" s="61">
        <v>0</v>
      </c>
      <c r="F86" s="1">
        <v>0</v>
      </c>
      <c r="G86" s="65">
        <v>0</v>
      </c>
      <c r="H86" s="6">
        <f t="shared" ref="H86" si="38">F86+G86</f>
        <v>0</v>
      </c>
    </row>
    <row r="87" spans="1:16" x14ac:dyDescent="0.25">
      <c r="A87" s="206" t="s">
        <v>6</v>
      </c>
      <c r="B87" s="206" t="s">
        <v>83</v>
      </c>
      <c r="C87" s="207" t="s">
        <v>84</v>
      </c>
      <c r="D87" s="14">
        <f>SUM(D88:D92)</f>
        <v>46700</v>
      </c>
      <c r="E87" s="63">
        <f>SUM(E88:E92)</f>
        <v>0</v>
      </c>
      <c r="F87" s="14">
        <f>SUM(F88:F92)</f>
        <v>46700</v>
      </c>
      <c r="G87" s="70">
        <f>SUM(G88:G92)</f>
        <v>-37600</v>
      </c>
      <c r="H87" s="14">
        <f>SUM(H88:H92)</f>
        <v>9100</v>
      </c>
    </row>
    <row r="88" spans="1:16" x14ac:dyDescent="0.25">
      <c r="A88" s="43" t="s">
        <v>446</v>
      </c>
      <c r="B88" s="43"/>
      <c r="C88" s="208" t="s">
        <v>377</v>
      </c>
      <c r="D88" s="1">
        <v>200</v>
      </c>
      <c r="E88" s="61">
        <v>0</v>
      </c>
      <c r="F88" s="1">
        <f t="shared" ref="F88:F92" si="39">D88+E88</f>
        <v>200</v>
      </c>
      <c r="G88" s="65">
        <v>0</v>
      </c>
      <c r="H88" s="6">
        <f t="shared" si="37"/>
        <v>200</v>
      </c>
    </row>
    <row r="89" spans="1:16" x14ac:dyDescent="0.25">
      <c r="A89" s="43" t="s">
        <v>446</v>
      </c>
      <c r="B89" s="43"/>
      <c r="C89" s="208" t="s">
        <v>152</v>
      </c>
      <c r="D89" s="1">
        <v>6500</v>
      </c>
      <c r="E89" s="61">
        <v>0</v>
      </c>
      <c r="F89" s="1">
        <f t="shared" si="39"/>
        <v>6500</v>
      </c>
      <c r="G89" s="65">
        <v>-500</v>
      </c>
      <c r="H89" s="6">
        <f t="shared" si="37"/>
        <v>6000</v>
      </c>
    </row>
    <row r="90" spans="1:16" x14ac:dyDescent="0.25">
      <c r="A90" s="43" t="s">
        <v>446</v>
      </c>
      <c r="B90" s="43"/>
      <c r="C90" s="208" t="s">
        <v>153</v>
      </c>
      <c r="D90" s="1">
        <v>4000</v>
      </c>
      <c r="E90" s="61">
        <v>0</v>
      </c>
      <c r="F90" s="1">
        <f t="shared" si="39"/>
        <v>4000</v>
      </c>
      <c r="G90" s="65">
        <v>-1100</v>
      </c>
      <c r="H90" s="6">
        <f t="shared" si="37"/>
        <v>2900</v>
      </c>
    </row>
    <row r="91" spans="1:16" ht="17.25" customHeight="1" x14ac:dyDescent="0.25">
      <c r="A91" s="43" t="s">
        <v>446</v>
      </c>
      <c r="B91" s="43"/>
      <c r="C91" s="208" t="s">
        <v>141</v>
      </c>
      <c r="D91" s="1">
        <v>36000</v>
      </c>
      <c r="E91" s="61">
        <v>0</v>
      </c>
      <c r="F91" s="1">
        <f t="shared" si="39"/>
        <v>36000</v>
      </c>
      <c r="G91" s="65">
        <v>-36000</v>
      </c>
      <c r="H91" s="6">
        <f t="shared" si="37"/>
        <v>0</v>
      </c>
    </row>
    <row r="92" spans="1:16" x14ac:dyDescent="0.25">
      <c r="A92" s="209"/>
      <c r="B92" s="209">
        <v>922</v>
      </c>
      <c r="C92" s="210" t="s">
        <v>169</v>
      </c>
      <c r="D92" s="17">
        <v>0</v>
      </c>
      <c r="E92" s="60">
        <v>0</v>
      </c>
      <c r="F92" s="1">
        <f t="shared" si="39"/>
        <v>0</v>
      </c>
      <c r="G92" s="65">
        <v>0</v>
      </c>
      <c r="H92" s="6">
        <f t="shared" si="37"/>
        <v>0</v>
      </c>
    </row>
    <row r="93" spans="1:16" ht="22.5" x14ac:dyDescent="0.25">
      <c r="A93" s="201" t="s">
        <v>54</v>
      </c>
      <c r="B93" s="201" t="s">
        <v>181</v>
      </c>
      <c r="C93" s="202" t="s">
        <v>184</v>
      </c>
      <c r="D93" s="12">
        <f t="shared" ref="D93:H95" si="40">D94</f>
        <v>29000</v>
      </c>
      <c r="E93" s="54">
        <f t="shared" si="40"/>
        <v>0</v>
      </c>
      <c r="F93" s="12">
        <f t="shared" si="40"/>
        <v>29000</v>
      </c>
      <c r="G93" s="203">
        <f t="shared" si="40"/>
        <v>0</v>
      </c>
      <c r="H93" s="12">
        <f t="shared" si="40"/>
        <v>29000</v>
      </c>
    </row>
    <row r="94" spans="1:16" x14ac:dyDescent="0.25">
      <c r="A94" s="204" t="s">
        <v>6</v>
      </c>
      <c r="B94" s="204" t="s">
        <v>55</v>
      </c>
      <c r="C94" s="205" t="s">
        <v>56</v>
      </c>
      <c r="D94" s="13">
        <f>D95</f>
        <v>29000</v>
      </c>
      <c r="E94" s="56">
        <f t="shared" si="40"/>
        <v>0</v>
      </c>
      <c r="F94" s="13">
        <f t="shared" si="40"/>
        <v>29000</v>
      </c>
      <c r="G94" s="66">
        <f t="shared" si="40"/>
        <v>0</v>
      </c>
      <c r="H94" s="13">
        <f t="shared" si="40"/>
        <v>29000</v>
      </c>
    </row>
    <row r="95" spans="1:16" ht="16.5" customHeight="1" x14ac:dyDescent="0.25">
      <c r="A95" s="206" t="s">
        <v>6</v>
      </c>
      <c r="B95" s="206" t="s">
        <v>83</v>
      </c>
      <c r="C95" s="207" t="s">
        <v>84</v>
      </c>
      <c r="D95" s="14">
        <f>D96</f>
        <v>29000</v>
      </c>
      <c r="E95" s="63">
        <f t="shared" si="40"/>
        <v>0</v>
      </c>
      <c r="F95" s="14">
        <f t="shared" si="40"/>
        <v>29000</v>
      </c>
      <c r="G95" s="70">
        <f t="shared" si="40"/>
        <v>0</v>
      </c>
      <c r="H95" s="14">
        <f t="shared" si="40"/>
        <v>29000</v>
      </c>
    </row>
    <row r="96" spans="1:16" s="26" customFormat="1" x14ac:dyDescent="0.25">
      <c r="A96" s="43" t="s">
        <v>446</v>
      </c>
      <c r="B96" s="209"/>
      <c r="C96" s="208" t="s">
        <v>185</v>
      </c>
      <c r="D96" s="17">
        <v>29000</v>
      </c>
      <c r="E96" s="60">
        <v>0</v>
      </c>
      <c r="F96" s="1">
        <f t="shared" ref="F96" si="41">D96+E96</f>
        <v>29000</v>
      </c>
      <c r="G96" s="65">
        <v>0</v>
      </c>
      <c r="H96" s="6">
        <f t="shared" ref="H96" si="42">F96+G96</f>
        <v>29000</v>
      </c>
      <c r="I96" s="141"/>
      <c r="J96" s="141"/>
      <c r="K96" s="141"/>
      <c r="L96" s="141"/>
      <c r="M96" s="141"/>
      <c r="N96" s="141"/>
      <c r="O96" s="141"/>
      <c r="P96" s="141"/>
    </row>
    <row r="97" spans="1:16" s="26" customFormat="1" ht="22.5" x14ac:dyDescent="0.25">
      <c r="A97" s="201" t="s">
        <v>54</v>
      </c>
      <c r="B97" s="201" t="s">
        <v>112</v>
      </c>
      <c r="C97" s="202" t="s">
        <v>142</v>
      </c>
      <c r="D97" s="12">
        <f t="shared" ref="D97:E99" si="43">D98</f>
        <v>87150</v>
      </c>
      <c r="E97" s="54">
        <f t="shared" si="43"/>
        <v>0</v>
      </c>
      <c r="F97" s="12">
        <f>F98</f>
        <v>87150</v>
      </c>
      <c r="G97" s="203">
        <f t="shared" ref="G97:H99" si="44">G98</f>
        <v>7850</v>
      </c>
      <c r="H97" s="12">
        <f t="shared" si="44"/>
        <v>95000</v>
      </c>
      <c r="I97" s="141"/>
      <c r="J97" s="141"/>
      <c r="K97" s="141"/>
      <c r="L97" s="141"/>
      <c r="M97" s="141"/>
      <c r="N97" s="141"/>
      <c r="O97" s="141"/>
      <c r="P97" s="141"/>
    </row>
    <row r="98" spans="1:16" s="26" customFormat="1" x14ac:dyDescent="0.25">
      <c r="A98" s="204" t="s">
        <v>6</v>
      </c>
      <c r="B98" s="204" t="s">
        <v>55</v>
      </c>
      <c r="C98" s="205" t="s">
        <v>56</v>
      </c>
      <c r="D98" s="13">
        <f t="shared" si="43"/>
        <v>87150</v>
      </c>
      <c r="E98" s="56">
        <f t="shared" si="43"/>
        <v>0</v>
      </c>
      <c r="F98" s="13">
        <f>F99</f>
        <v>87150</v>
      </c>
      <c r="G98" s="66">
        <f t="shared" si="44"/>
        <v>7850</v>
      </c>
      <c r="H98" s="13">
        <f t="shared" si="44"/>
        <v>95000</v>
      </c>
      <c r="I98" s="141"/>
      <c r="J98" s="141"/>
      <c r="K98" s="141"/>
      <c r="L98" s="141"/>
      <c r="M98" s="141"/>
      <c r="N98" s="141"/>
      <c r="O98" s="141"/>
      <c r="P98" s="141"/>
    </row>
    <row r="99" spans="1:16" s="26" customFormat="1" x14ac:dyDescent="0.25">
      <c r="A99" s="206" t="s">
        <v>6</v>
      </c>
      <c r="B99" s="206" t="s">
        <v>57</v>
      </c>
      <c r="C99" s="207" t="s">
        <v>58</v>
      </c>
      <c r="D99" s="14">
        <f t="shared" si="43"/>
        <v>87150</v>
      </c>
      <c r="E99" s="63">
        <f t="shared" si="43"/>
        <v>0</v>
      </c>
      <c r="F99" s="14">
        <f>F100</f>
        <v>87150</v>
      </c>
      <c r="G99" s="70">
        <f t="shared" si="44"/>
        <v>7850</v>
      </c>
      <c r="H99" s="14">
        <f t="shared" si="44"/>
        <v>95000</v>
      </c>
      <c r="I99" s="141"/>
      <c r="J99" s="141"/>
      <c r="K99" s="141"/>
      <c r="L99" s="141"/>
      <c r="M99" s="141"/>
      <c r="N99" s="141"/>
      <c r="O99" s="141"/>
      <c r="P99" s="141"/>
    </row>
    <row r="100" spans="1:16" s="26" customFormat="1" x14ac:dyDescent="0.25">
      <c r="A100" s="211" t="s">
        <v>6</v>
      </c>
      <c r="B100" s="211" t="s">
        <v>114</v>
      </c>
      <c r="C100" s="212" t="s">
        <v>115</v>
      </c>
      <c r="D100" s="18">
        <f>SUM(D101:D105)</f>
        <v>87150</v>
      </c>
      <c r="E100" s="62">
        <f>SUM(E101:E105)</f>
        <v>0</v>
      </c>
      <c r="F100" s="18">
        <f>SUM(F101:F105)</f>
        <v>87150</v>
      </c>
      <c r="G100" s="200">
        <f>SUM(G101:G105)</f>
        <v>7850</v>
      </c>
      <c r="H100" s="18">
        <f>SUM(H101:H105)</f>
        <v>95000</v>
      </c>
      <c r="I100" s="141"/>
      <c r="J100" s="141"/>
      <c r="K100" s="141"/>
      <c r="L100" s="141"/>
      <c r="M100" s="141"/>
      <c r="N100" s="141"/>
      <c r="O100" s="141"/>
      <c r="P100" s="141"/>
    </row>
    <row r="101" spans="1:16" s="26" customFormat="1" x14ac:dyDescent="0.25">
      <c r="A101" s="43" t="s">
        <v>445</v>
      </c>
      <c r="B101" s="43"/>
      <c r="C101" s="208" t="s">
        <v>68</v>
      </c>
      <c r="D101" s="1">
        <v>70750</v>
      </c>
      <c r="E101" s="61">
        <v>0</v>
      </c>
      <c r="F101" s="1">
        <f t="shared" ref="F101:F105" si="45">D101+E101</f>
        <v>70750</v>
      </c>
      <c r="G101" s="65">
        <v>6250</v>
      </c>
      <c r="H101" s="6">
        <f t="shared" ref="H101:H105" si="46">F101+G101</f>
        <v>77000</v>
      </c>
      <c r="I101" s="141"/>
      <c r="J101" s="141"/>
      <c r="K101" s="141"/>
      <c r="L101" s="141"/>
      <c r="M101" s="141"/>
      <c r="N101" s="141"/>
      <c r="O101" s="141"/>
      <c r="P101" s="141"/>
    </row>
    <row r="102" spans="1:16" s="26" customFormat="1" x14ac:dyDescent="0.25">
      <c r="A102" s="43" t="s">
        <v>445</v>
      </c>
      <c r="B102" s="43"/>
      <c r="C102" s="208" t="s">
        <v>72</v>
      </c>
      <c r="D102" s="1">
        <v>3700</v>
      </c>
      <c r="E102" s="61">
        <v>0</v>
      </c>
      <c r="F102" s="1">
        <f t="shared" si="45"/>
        <v>3700</v>
      </c>
      <c r="G102" s="65">
        <v>200</v>
      </c>
      <c r="H102" s="6">
        <f t="shared" si="46"/>
        <v>3900</v>
      </c>
      <c r="I102" s="141"/>
      <c r="J102" s="141"/>
      <c r="K102" s="141"/>
      <c r="L102" s="141"/>
      <c r="M102" s="141"/>
      <c r="N102" s="141"/>
      <c r="O102" s="141"/>
      <c r="P102" s="141"/>
    </row>
    <row r="103" spans="1:16" s="26" customFormat="1" x14ac:dyDescent="0.25">
      <c r="A103" s="43" t="s">
        <v>445</v>
      </c>
      <c r="B103" s="43"/>
      <c r="C103" s="208" t="s">
        <v>70</v>
      </c>
      <c r="D103" s="1">
        <v>10100</v>
      </c>
      <c r="E103" s="61">
        <v>0</v>
      </c>
      <c r="F103" s="1">
        <f t="shared" si="45"/>
        <v>10100</v>
      </c>
      <c r="G103" s="65">
        <v>1700</v>
      </c>
      <c r="H103" s="6">
        <f t="shared" si="46"/>
        <v>11800</v>
      </c>
      <c r="I103" s="141"/>
      <c r="J103" s="141"/>
      <c r="K103" s="141"/>
      <c r="L103" s="141"/>
      <c r="M103" s="141"/>
      <c r="N103" s="141"/>
      <c r="O103" s="141"/>
      <c r="P103" s="141"/>
    </row>
    <row r="104" spans="1:16" s="26" customFormat="1" ht="18" customHeight="1" x14ac:dyDescent="0.25">
      <c r="A104" s="43" t="s">
        <v>445</v>
      </c>
      <c r="B104" s="43"/>
      <c r="C104" s="208" t="s">
        <v>74</v>
      </c>
      <c r="D104" s="1">
        <v>2600</v>
      </c>
      <c r="E104" s="61">
        <v>0</v>
      </c>
      <c r="F104" s="1">
        <f t="shared" si="45"/>
        <v>2600</v>
      </c>
      <c r="G104" s="65">
        <v>-300</v>
      </c>
      <c r="H104" s="6">
        <f t="shared" si="46"/>
        <v>2300</v>
      </c>
      <c r="I104" s="141"/>
      <c r="J104" s="141"/>
      <c r="K104" s="141"/>
      <c r="L104" s="141"/>
      <c r="M104" s="141"/>
      <c r="N104" s="141"/>
      <c r="O104" s="141"/>
      <c r="P104" s="141"/>
    </row>
    <row r="105" spans="1:16" s="26" customFormat="1" x14ac:dyDescent="0.25">
      <c r="A105" s="43"/>
      <c r="B105" s="209">
        <v>922</v>
      </c>
      <c r="C105" s="210" t="s">
        <v>169</v>
      </c>
      <c r="D105" s="17">
        <v>0</v>
      </c>
      <c r="E105" s="60">
        <v>0</v>
      </c>
      <c r="F105" s="17">
        <f t="shared" si="45"/>
        <v>0</v>
      </c>
      <c r="G105" s="69">
        <v>0</v>
      </c>
      <c r="H105" s="24">
        <f t="shared" si="46"/>
        <v>0</v>
      </c>
      <c r="I105" s="141"/>
      <c r="J105" s="141"/>
      <c r="K105" s="141"/>
      <c r="L105" s="141"/>
      <c r="M105" s="141"/>
      <c r="N105" s="141"/>
      <c r="O105" s="141"/>
      <c r="P105" s="141"/>
    </row>
    <row r="106" spans="1:16" s="26" customFormat="1" ht="22.5" x14ac:dyDescent="0.25">
      <c r="A106" s="201" t="s">
        <v>54</v>
      </c>
      <c r="B106" s="201" t="s">
        <v>143</v>
      </c>
      <c r="C106" s="202" t="s">
        <v>144</v>
      </c>
      <c r="D106" s="12">
        <f t="shared" ref="D106:H109" si="47">D107</f>
        <v>5</v>
      </c>
      <c r="E106" s="54">
        <f t="shared" si="47"/>
        <v>0</v>
      </c>
      <c r="F106" s="12">
        <f>F107</f>
        <v>5</v>
      </c>
      <c r="G106" s="203">
        <f t="shared" ref="G106:H108" si="48">G107</f>
        <v>0</v>
      </c>
      <c r="H106" s="12">
        <f t="shared" si="48"/>
        <v>5</v>
      </c>
      <c r="I106" s="141"/>
      <c r="J106" s="141"/>
      <c r="K106" s="141"/>
      <c r="L106" s="141"/>
      <c r="M106" s="141"/>
      <c r="N106" s="141"/>
      <c r="O106" s="141"/>
      <c r="P106" s="141"/>
    </row>
    <row r="107" spans="1:16" s="26" customFormat="1" x14ac:dyDescent="0.25">
      <c r="A107" s="204" t="s">
        <v>6</v>
      </c>
      <c r="B107" s="204" t="s">
        <v>55</v>
      </c>
      <c r="C107" s="205" t="s">
        <v>56</v>
      </c>
      <c r="D107" s="13">
        <f t="shared" si="47"/>
        <v>5</v>
      </c>
      <c r="E107" s="56">
        <f t="shared" si="47"/>
        <v>0</v>
      </c>
      <c r="F107" s="13">
        <f>F108</f>
        <v>5</v>
      </c>
      <c r="G107" s="66">
        <f t="shared" si="48"/>
        <v>0</v>
      </c>
      <c r="H107" s="13">
        <f t="shared" si="48"/>
        <v>5</v>
      </c>
      <c r="I107" s="141"/>
      <c r="J107" s="141"/>
      <c r="K107" s="141"/>
      <c r="L107" s="141"/>
      <c r="M107" s="141"/>
      <c r="N107" s="141"/>
      <c r="O107" s="141"/>
      <c r="P107" s="141"/>
    </row>
    <row r="108" spans="1:16" s="26" customFormat="1" x14ac:dyDescent="0.25">
      <c r="A108" s="206" t="s">
        <v>6</v>
      </c>
      <c r="B108" s="206" t="s">
        <v>57</v>
      </c>
      <c r="C108" s="207" t="s">
        <v>58</v>
      </c>
      <c r="D108" s="14">
        <f t="shared" si="47"/>
        <v>5</v>
      </c>
      <c r="E108" s="63">
        <f t="shared" si="47"/>
        <v>0</v>
      </c>
      <c r="F108" s="14">
        <f>F109</f>
        <v>5</v>
      </c>
      <c r="G108" s="70">
        <f t="shared" si="48"/>
        <v>0</v>
      </c>
      <c r="H108" s="14">
        <f t="shared" si="48"/>
        <v>5</v>
      </c>
      <c r="I108" s="141"/>
      <c r="J108" s="141"/>
      <c r="K108" s="141"/>
      <c r="L108" s="141"/>
      <c r="M108" s="141"/>
      <c r="N108" s="141"/>
      <c r="O108" s="141"/>
      <c r="P108" s="141"/>
    </row>
    <row r="109" spans="1:16" s="26" customFormat="1" x14ac:dyDescent="0.25">
      <c r="A109" s="211" t="s">
        <v>6</v>
      </c>
      <c r="B109" s="211" t="s">
        <v>100</v>
      </c>
      <c r="C109" s="212" t="s">
        <v>101</v>
      </c>
      <c r="D109" s="18">
        <f t="shared" si="47"/>
        <v>5</v>
      </c>
      <c r="E109" s="62">
        <f t="shared" si="47"/>
        <v>0</v>
      </c>
      <c r="F109" s="18">
        <f t="shared" si="47"/>
        <v>5</v>
      </c>
      <c r="G109" s="200">
        <f t="shared" si="47"/>
        <v>0</v>
      </c>
      <c r="H109" s="18">
        <f t="shared" si="47"/>
        <v>5</v>
      </c>
      <c r="I109" s="141"/>
      <c r="J109" s="141"/>
      <c r="K109" s="141"/>
      <c r="L109" s="141"/>
      <c r="M109" s="141"/>
      <c r="N109" s="141"/>
      <c r="O109" s="141"/>
      <c r="P109" s="141"/>
    </row>
    <row r="110" spans="1:16" s="26" customFormat="1" x14ac:dyDescent="0.25">
      <c r="A110" s="43" t="s">
        <v>445</v>
      </c>
      <c r="B110" s="43">
        <v>381</v>
      </c>
      <c r="C110" s="208" t="s">
        <v>145</v>
      </c>
      <c r="D110" s="1">
        <v>5</v>
      </c>
      <c r="E110" s="61">
        <v>0</v>
      </c>
      <c r="F110" s="1">
        <f>D110+E110</f>
        <v>5</v>
      </c>
      <c r="G110" s="65">
        <v>0</v>
      </c>
      <c r="H110" s="6">
        <f t="shared" ref="H110" si="49">F110+G110</f>
        <v>5</v>
      </c>
      <c r="I110" s="141"/>
      <c r="J110" s="141"/>
      <c r="K110" s="141"/>
      <c r="L110" s="141"/>
      <c r="M110" s="141"/>
      <c r="N110" s="141"/>
      <c r="O110" s="141"/>
      <c r="P110" s="141"/>
    </row>
    <row r="111" spans="1:16" s="26" customFormat="1" ht="22.5" x14ac:dyDescent="0.25">
      <c r="A111" s="201" t="s">
        <v>78</v>
      </c>
      <c r="B111" s="201" t="s">
        <v>146</v>
      </c>
      <c r="C111" s="202" t="s">
        <v>442</v>
      </c>
      <c r="D111" s="12">
        <f>D112+D120</f>
        <v>0</v>
      </c>
      <c r="E111" s="54">
        <f>E112+E120</f>
        <v>0</v>
      </c>
      <c r="F111" s="12">
        <f>F112+F120</f>
        <v>0</v>
      </c>
      <c r="G111" s="203">
        <f t="shared" ref="G111:H111" si="50">G112+G120</f>
        <v>0</v>
      </c>
      <c r="H111" s="12">
        <f t="shared" si="50"/>
        <v>0</v>
      </c>
      <c r="I111" s="141"/>
      <c r="J111" s="141"/>
      <c r="K111" s="141"/>
      <c r="L111" s="141"/>
      <c r="M111" s="141"/>
      <c r="N111" s="141"/>
      <c r="O111" s="141"/>
      <c r="P111" s="141"/>
    </row>
    <row r="112" spans="1:16" s="26" customFormat="1" x14ac:dyDescent="0.25">
      <c r="A112" s="204" t="s">
        <v>6</v>
      </c>
      <c r="B112" s="204" t="s">
        <v>55</v>
      </c>
      <c r="C112" s="205" t="s">
        <v>56</v>
      </c>
      <c r="D112" s="13">
        <f t="shared" ref="D112:E112" si="51">D113</f>
        <v>0</v>
      </c>
      <c r="E112" s="56">
        <f t="shared" si="51"/>
        <v>0</v>
      </c>
      <c r="F112" s="13">
        <f>F113</f>
        <v>0</v>
      </c>
      <c r="G112" s="66">
        <f t="shared" ref="G112:H112" si="52">G113</f>
        <v>0</v>
      </c>
      <c r="H112" s="13">
        <f t="shared" si="52"/>
        <v>0</v>
      </c>
      <c r="I112" s="141"/>
      <c r="J112" s="141"/>
      <c r="K112" s="141"/>
      <c r="L112" s="141"/>
      <c r="M112" s="141"/>
      <c r="N112" s="141"/>
      <c r="O112" s="141"/>
      <c r="P112" s="141"/>
    </row>
    <row r="113" spans="1:16" s="26" customFormat="1" x14ac:dyDescent="0.25">
      <c r="A113" s="206" t="s">
        <v>6</v>
      </c>
      <c r="B113" s="206" t="s">
        <v>57</v>
      </c>
      <c r="C113" s="207" t="s">
        <v>58</v>
      </c>
      <c r="D113" s="14">
        <f>SUM(D114:D119)</f>
        <v>0</v>
      </c>
      <c r="E113" s="63">
        <f t="shared" ref="E113:H113" si="53">SUM(E114:E119)</f>
        <v>0</v>
      </c>
      <c r="F113" s="14">
        <f t="shared" si="53"/>
        <v>0</v>
      </c>
      <c r="G113" s="70">
        <f t="shared" si="53"/>
        <v>0</v>
      </c>
      <c r="H113" s="14">
        <f t="shared" si="53"/>
        <v>0</v>
      </c>
      <c r="I113" s="141"/>
      <c r="J113" s="141"/>
      <c r="K113" s="141"/>
      <c r="L113" s="141"/>
      <c r="M113" s="141"/>
      <c r="N113" s="141"/>
      <c r="O113" s="141"/>
      <c r="P113" s="141"/>
    </row>
    <row r="114" spans="1:16" s="26" customFormat="1" x14ac:dyDescent="0.25">
      <c r="A114" s="43"/>
      <c r="B114" s="43"/>
      <c r="C114" s="208" t="s">
        <v>68</v>
      </c>
      <c r="D114" s="1">
        <v>0</v>
      </c>
      <c r="E114" s="61">
        <v>0</v>
      </c>
      <c r="F114" s="1">
        <f t="shared" ref="F114:F119" si="54">D114+E114</f>
        <v>0</v>
      </c>
      <c r="G114" s="65">
        <v>0</v>
      </c>
      <c r="H114" s="6">
        <f t="shared" ref="H114:H119" si="55">F114+G114</f>
        <v>0</v>
      </c>
      <c r="I114" s="141"/>
      <c r="J114" s="141"/>
      <c r="K114" s="141"/>
      <c r="L114" s="141"/>
      <c r="M114" s="141"/>
      <c r="N114" s="141"/>
      <c r="O114" s="141"/>
      <c r="P114" s="141"/>
    </row>
    <row r="115" spans="1:16" s="26" customFormat="1" x14ac:dyDescent="0.25">
      <c r="A115" s="43"/>
      <c r="B115" s="43"/>
      <c r="C115" s="208" t="s">
        <v>120</v>
      </c>
      <c r="D115" s="1">
        <v>0</v>
      </c>
      <c r="E115" s="61">
        <v>0</v>
      </c>
      <c r="F115" s="1">
        <f t="shared" si="54"/>
        <v>0</v>
      </c>
      <c r="G115" s="65">
        <v>0</v>
      </c>
      <c r="H115" s="6">
        <f t="shared" si="55"/>
        <v>0</v>
      </c>
      <c r="I115" s="141"/>
      <c r="J115" s="141"/>
      <c r="K115" s="141"/>
      <c r="L115" s="141"/>
      <c r="M115" s="141"/>
      <c r="N115" s="141"/>
      <c r="O115" s="141"/>
      <c r="P115" s="141"/>
    </row>
    <row r="116" spans="1:16" s="26" customFormat="1" x14ac:dyDescent="0.25">
      <c r="A116" s="43"/>
      <c r="B116" s="43"/>
      <c r="C116" s="208" t="s">
        <v>122</v>
      </c>
      <c r="D116" s="1">
        <v>0</v>
      </c>
      <c r="E116" s="61">
        <v>0</v>
      </c>
      <c r="F116" s="1">
        <f t="shared" si="54"/>
        <v>0</v>
      </c>
      <c r="G116" s="65">
        <v>0</v>
      </c>
      <c r="H116" s="6">
        <f t="shared" si="55"/>
        <v>0</v>
      </c>
      <c r="I116" s="141"/>
      <c r="J116" s="141"/>
      <c r="K116" s="141"/>
      <c r="L116" s="141"/>
      <c r="M116" s="141"/>
      <c r="N116" s="141"/>
      <c r="O116" s="141"/>
      <c r="P116" s="141"/>
    </row>
    <row r="117" spans="1:16" s="26" customFormat="1" x14ac:dyDescent="0.25">
      <c r="A117" s="43"/>
      <c r="B117" s="43"/>
      <c r="C117" s="208" t="s">
        <v>70</v>
      </c>
      <c r="D117" s="1">
        <v>0</v>
      </c>
      <c r="E117" s="61">
        <v>0</v>
      </c>
      <c r="F117" s="1">
        <f t="shared" si="54"/>
        <v>0</v>
      </c>
      <c r="G117" s="65">
        <v>0</v>
      </c>
      <c r="H117" s="6">
        <f t="shared" si="55"/>
        <v>0</v>
      </c>
      <c r="I117" s="141"/>
      <c r="J117" s="141"/>
      <c r="K117" s="141"/>
      <c r="L117" s="141"/>
      <c r="M117" s="141"/>
      <c r="N117" s="141"/>
      <c r="O117" s="141"/>
      <c r="P117" s="141"/>
    </row>
    <row r="118" spans="1:16" s="26" customFormat="1" x14ac:dyDescent="0.25">
      <c r="A118" s="43"/>
      <c r="B118" s="43"/>
      <c r="C118" s="208" t="s">
        <v>174</v>
      </c>
      <c r="D118" s="1">
        <v>0</v>
      </c>
      <c r="E118" s="61">
        <v>0</v>
      </c>
      <c r="F118" s="1">
        <f t="shared" si="54"/>
        <v>0</v>
      </c>
      <c r="G118" s="65">
        <v>0</v>
      </c>
      <c r="H118" s="6">
        <f t="shared" si="55"/>
        <v>0</v>
      </c>
      <c r="I118" s="141"/>
      <c r="J118" s="141"/>
      <c r="K118" s="141"/>
      <c r="L118" s="141"/>
      <c r="M118" s="141"/>
      <c r="N118" s="141"/>
      <c r="O118" s="141"/>
      <c r="P118" s="141"/>
    </row>
    <row r="119" spans="1:16" s="26" customFormat="1" x14ac:dyDescent="0.25">
      <c r="A119" s="43"/>
      <c r="B119" s="209">
        <v>922</v>
      </c>
      <c r="C119" s="210" t="s">
        <v>169</v>
      </c>
      <c r="D119" s="17">
        <v>0</v>
      </c>
      <c r="E119" s="60">
        <v>0</v>
      </c>
      <c r="F119" s="17">
        <f t="shared" si="54"/>
        <v>0</v>
      </c>
      <c r="G119" s="69">
        <v>0</v>
      </c>
      <c r="H119" s="6">
        <f t="shared" si="55"/>
        <v>0</v>
      </c>
      <c r="I119" s="141"/>
      <c r="J119" s="141"/>
      <c r="K119" s="141"/>
      <c r="L119" s="141"/>
      <c r="M119" s="141"/>
      <c r="N119" s="141"/>
      <c r="O119" s="141"/>
      <c r="P119" s="141"/>
    </row>
    <row r="120" spans="1:16" s="26" customFormat="1" x14ac:dyDescent="0.25">
      <c r="A120" s="204" t="s">
        <v>6</v>
      </c>
      <c r="B120" s="204" t="s">
        <v>27</v>
      </c>
      <c r="C120" s="205" t="s">
        <v>18</v>
      </c>
      <c r="D120" s="13">
        <f>D121</f>
        <v>0</v>
      </c>
      <c r="E120" s="56">
        <f t="shared" ref="E120:H120" si="56">E121</f>
        <v>0</v>
      </c>
      <c r="F120" s="13">
        <f t="shared" si="56"/>
        <v>0</v>
      </c>
      <c r="G120" s="66">
        <f t="shared" si="56"/>
        <v>0</v>
      </c>
      <c r="H120" s="13">
        <f t="shared" si="56"/>
        <v>0</v>
      </c>
      <c r="I120" s="141"/>
      <c r="J120" s="141"/>
      <c r="K120" s="141"/>
      <c r="L120" s="141"/>
      <c r="M120" s="141"/>
      <c r="N120" s="141"/>
      <c r="O120" s="141"/>
      <c r="P120" s="141"/>
    </row>
    <row r="121" spans="1:16" s="26" customFormat="1" x14ac:dyDescent="0.25">
      <c r="A121" s="211" t="s">
        <v>6</v>
      </c>
      <c r="B121" s="211" t="s">
        <v>147</v>
      </c>
      <c r="C121" s="212" t="s">
        <v>148</v>
      </c>
      <c r="D121" s="18">
        <f t="shared" ref="D121:H121" si="57">D122</f>
        <v>0</v>
      </c>
      <c r="E121" s="62">
        <f t="shared" si="57"/>
        <v>0</v>
      </c>
      <c r="F121" s="18">
        <f t="shared" si="57"/>
        <v>0</v>
      </c>
      <c r="G121" s="200">
        <f t="shared" si="57"/>
        <v>0</v>
      </c>
      <c r="H121" s="18">
        <f t="shared" si="57"/>
        <v>0</v>
      </c>
      <c r="I121" s="141"/>
      <c r="J121" s="141"/>
      <c r="K121" s="141"/>
      <c r="L121" s="141"/>
      <c r="M121" s="141"/>
      <c r="N121" s="141"/>
      <c r="O121" s="141"/>
      <c r="P121" s="141"/>
    </row>
    <row r="122" spans="1:16" s="26" customFormat="1" x14ac:dyDescent="0.25">
      <c r="A122" s="209" t="s">
        <v>149</v>
      </c>
      <c r="B122" s="209">
        <v>311</v>
      </c>
      <c r="C122" s="208" t="s">
        <v>68</v>
      </c>
      <c r="D122" s="1">
        <v>0</v>
      </c>
      <c r="E122" s="61">
        <v>0</v>
      </c>
      <c r="F122" s="1">
        <f t="shared" ref="F122" si="58">D122+E122</f>
        <v>0</v>
      </c>
      <c r="G122" s="65">
        <v>0</v>
      </c>
      <c r="H122" s="6">
        <f t="shared" ref="H122" si="59">F122+G122</f>
        <v>0</v>
      </c>
      <c r="I122" s="141"/>
      <c r="J122" s="141"/>
      <c r="K122" s="141"/>
      <c r="L122" s="141"/>
      <c r="M122" s="141"/>
      <c r="N122" s="141"/>
      <c r="O122" s="141"/>
      <c r="P122" s="141"/>
    </row>
    <row r="123" spans="1:16" s="26" customFormat="1" x14ac:dyDescent="0.25">
      <c r="A123" s="206" t="s">
        <v>6</v>
      </c>
      <c r="B123" s="206" t="s">
        <v>25</v>
      </c>
      <c r="C123" s="207" t="s">
        <v>26</v>
      </c>
      <c r="D123" s="14">
        <f>SUM(D124:D129)</f>
        <v>0</v>
      </c>
      <c r="E123" s="63">
        <f t="shared" ref="E123:H123" si="60">SUM(E124:E129)</f>
        <v>0</v>
      </c>
      <c r="F123" s="14">
        <f t="shared" si="60"/>
        <v>0</v>
      </c>
      <c r="G123" s="70">
        <f t="shared" si="60"/>
        <v>0</v>
      </c>
      <c r="H123" s="14">
        <f t="shared" si="60"/>
        <v>0</v>
      </c>
      <c r="I123" s="141"/>
      <c r="J123" s="141"/>
      <c r="K123" s="141"/>
      <c r="L123" s="141"/>
      <c r="M123" s="141"/>
      <c r="N123" s="141"/>
      <c r="O123" s="141"/>
      <c r="P123" s="141"/>
    </row>
    <row r="124" spans="1:16" s="26" customFormat="1" x14ac:dyDescent="0.25">
      <c r="A124" s="43"/>
      <c r="B124" s="43"/>
      <c r="C124" s="208" t="s">
        <v>68</v>
      </c>
      <c r="D124" s="1">
        <v>0</v>
      </c>
      <c r="E124" s="61">
        <v>0</v>
      </c>
      <c r="F124" s="1">
        <f t="shared" ref="F124:F128" si="61">D124+E124</f>
        <v>0</v>
      </c>
      <c r="G124" s="65">
        <v>0</v>
      </c>
      <c r="H124" s="6">
        <f t="shared" ref="H124:H136" si="62">F124+G124</f>
        <v>0</v>
      </c>
      <c r="I124" s="141"/>
      <c r="J124" s="141"/>
      <c r="K124" s="141"/>
      <c r="L124" s="141"/>
      <c r="M124" s="141"/>
      <c r="N124" s="141"/>
      <c r="O124" s="141"/>
      <c r="P124" s="141"/>
    </row>
    <row r="125" spans="1:16" s="26" customFormat="1" x14ac:dyDescent="0.25">
      <c r="A125" s="43"/>
      <c r="B125" s="43"/>
      <c r="C125" s="208" t="s">
        <v>180</v>
      </c>
      <c r="D125" s="1">
        <v>0</v>
      </c>
      <c r="E125" s="61">
        <v>0</v>
      </c>
      <c r="F125" s="1">
        <f t="shared" si="61"/>
        <v>0</v>
      </c>
      <c r="G125" s="65">
        <v>0</v>
      </c>
      <c r="H125" s="6">
        <f t="shared" si="62"/>
        <v>0</v>
      </c>
      <c r="I125" s="141"/>
      <c r="J125" s="141"/>
      <c r="K125" s="141"/>
      <c r="L125" s="141"/>
      <c r="M125" s="141"/>
      <c r="N125" s="141"/>
      <c r="O125" s="141"/>
      <c r="P125" s="141"/>
    </row>
    <row r="126" spans="1:16" s="26" customFormat="1" x14ac:dyDescent="0.25">
      <c r="A126" s="43"/>
      <c r="B126" s="43"/>
      <c r="C126" s="208" t="s">
        <v>72</v>
      </c>
      <c r="D126" s="1">
        <v>0</v>
      </c>
      <c r="E126" s="61">
        <v>0</v>
      </c>
      <c r="F126" s="1">
        <f t="shared" si="61"/>
        <v>0</v>
      </c>
      <c r="G126" s="65">
        <v>0</v>
      </c>
      <c r="H126" s="6">
        <f t="shared" si="62"/>
        <v>0</v>
      </c>
      <c r="I126" s="141"/>
      <c r="J126" s="141"/>
      <c r="K126" s="141"/>
      <c r="L126" s="141"/>
      <c r="M126" s="141"/>
      <c r="N126" s="141"/>
      <c r="O126" s="141"/>
      <c r="P126" s="141"/>
    </row>
    <row r="127" spans="1:16" x14ac:dyDescent="0.25">
      <c r="A127" s="43"/>
      <c r="B127" s="43"/>
      <c r="C127" s="208" t="s">
        <v>70</v>
      </c>
      <c r="D127" s="1">
        <v>0</v>
      </c>
      <c r="E127" s="61">
        <v>0</v>
      </c>
      <c r="F127" s="1">
        <f t="shared" si="61"/>
        <v>0</v>
      </c>
      <c r="G127" s="65">
        <v>0</v>
      </c>
      <c r="H127" s="6">
        <f t="shared" si="62"/>
        <v>0</v>
      </c>
    </row>
    <row r="128" spans="1:16" x14ac:dyDescent="0.25">
      <c r="A128" s="43"/>
      <c r="B128" s="43"/>
      <c r="C128" s="208" t="s">
        <v>74</v>
      </c>
      <c r="D128" s="1">
        <v>0</v>
      </c>
      <c r="E128" s="61">
        <v>0</v>
      </c>
      <c r="F128" s="1">
        <f t="shared" si="61"/>
        <v>0</v>
      </c>
      <c r="G128" s="65">
        <v>0</v>
      </c>
      <c r="H128" s="6">
        <f t="shared" si="62"/>
        <v>0</v>
      </c>
    </row>
    <row r="129" spans="1:8" x14ac:dyDescent="0.25">
      <c r="A129" s="43"/>
      <c r="B129" s="209">
        <v>922</v>
      </c>
      <c r="C129" s="210" t="s">
        <v>169</v>
      </c>
      <c r="D129" s="17">
        <v>0</v>
      </c>
      <c r="E129" s="60">
        <v>0</v>
      </c>
      <c r="F129" s="17">
        <f>D129+E129</f>
        <v>0</v>
      </c>
      <c r="G129" s="69">
        <v>0</v>
      </c>
      <c r="H129" s="6">
        <f t="shared" si="62"/>
        <v>0</v>
      </c>
    </row>
    <row r="130" spans="1:8" x14ac:dyDescent="0.25">
      <c r="A130" s="206" t="s">
        <v>6</v>
      </c>
      <c r="B130" s="206" t="s">
        <v>183</v>
      </c>
      <c r="C130" s="213" t="s">
        <v>182</v>
      </c>
      <c r="D130" s="14">
        <f>SUM(D131:D136)</f>
        <v>0</v>
      </c>
      <c r="E130" s="63">
        <f t="shared" ref="E130:H130" si="63">SUM(E131:E136)</f>
        <v>0</v>
      </c>
      <c r="F130" s="14">
        <f t="shared" si="63"/>
        <v>0</v>
      </c>
      <c r="G130" s="70">
        <f t="shared" si="63"/>
        <v>0</v>
      </c>
      <c r="H130" s="14">
        <f t="shared" si="63"/>
        <v>0</v>
      </c>
    </row>
    <row r="131" spans="1:8" x14ac:dyDescent="0.25">
      <c r="A131" s="43"/>
      <c r="B131" s="43"/>
      <c r="C131" s="208" t="s">
        <v>68</v>
      </c>
      <c r="D131" s="1">
        <v>0</v>
      </c>
      <c r="E131" s="61">
        <v>0</v>
      </c>
      <c r="F131" s="1">
        <f t="shared" ref="F131:F136" si="64">D131+E131</f>
        <v>0</v>
      </c>
      <c r="G131" s="65">
        <v>0</v>
      </c>
      <c r="H131" s="6">
        <f t="shared" si="62"/>
        <v>0</v>
      </c>
    </row>
    <row r="132" spans="1:8" x14ac:dyDescent="0.25">
      <c r="A132" s="43"/>
      <c r="B132" s="43"/>
      <c r="C132" s="208" t="s">
        <v>180</v>
      </c>
      <c r="D132" s="1">
        <v>0</v>
      </c>
      <c r="E132" s="61">
        <v>0</v>
      </c>
      <c r="F132" s="1">
        <f t="shared" si="64"/>
        <v>0</v>
      </c>
      <c r="G132" s="65">
        <v>0</v>
      </c>
      <c r="H132" s="6">
        <f t="shared" si="62"/>
        <v>0</v>
      </c>
    </row>
    <row r="133" spans="1:8" x14ac:dyDescent="0.25">
      <c r="A133" s="43"/>
      <c r="B133" s="43"/>
      <c r="C133" s="208" t="s">
        <v>72</v>
      </c>
      <c r="D133" s="1">
        <v>0</v>
      </c>
      <c r="E133" s="61">
        <v>0</v>
      </c>
      <c r="F133" s="1">
        <f t="shared" si="64"/>
        <v>0</v>
      </c>
      <c r="G133" s="65">
        <v>0</v>
      </c>
      <c r="H133" s="6">
        <f t="shared" si="62"/>
        <v>0</v>
      </c>
    </row>
    <row r="134" spans="1:8" x14ac:dyDescent="0.25">
      <c r="A134" s="43"/>
      <c r="B134" s="43"/>
      <c r="C134" s="208" t="s">
        <v>70</v>
      </c>
      <c r="D134" s="1">
        <v>0</v>
      </c>
      <c r="E134" s="61">
        <v>0</v>
      </c>
      <c r="F134" s="1">
        <f t="shared" si="64"/>
        <v>0</v>
      </c>
      <c r="G134" s="65">
        <v>0</v>
      </c>
      <c r="H134" s="6">
        <f t="shared" si="62"/>
        <v>0</v>
      </c>
    </row>
    <row r="135" spans="1:8" x14ac:dyDescent="0.25">
      <c r="A135" s="43"/>
      <c r="B135" s="43"/>
      <c r="C135" s="208" t="s">
        <v>74</v>
      </c>
      <c r="D135" s="1">
        <v>0</v>
      </c>
      <c r="E135" s="61">
        <v>0</v>
      </c>
      <c r="F135" s="1">
        <f t="shared" si="64"/>
        <v>0</v>
      </c>
      <c r="G135" s="65">
        <v>0</v>
      </c>
      <c r="H135" s="6">
        <f t="shared" si="62"/>
        <v>0</v>
      </c>
    </row>
    <row r="136" spans="1:8" x14ac:dyDescent="0.25">
      <c r="A136" s="43"/>
      <c r="B136" s="43"/>
      <c r="C136" s="208" t="s">
        <v>187</v>
      </c>
      <c r="D136" s="1">
        <v>0</v>
      </c>
      <c r="E136" s="61">
        <v>0</v>
      </c>
      <c r="F136" s="1">
        <f t="shared" si="64"/>
        <v>0</v>
      </c>
      <c r="G136" s="65">
        <v>0</v>
      </c>
      <c r="H136" s="6">
        <f t="shared" si="62"/>
        <v>0</v>
      </c>
    </row>
    <row r="137" spans="1:8" ht="22.5" x14ac:dyDescent="0.25">
      <c r="A137" s="201" t="s">
        <v>78</v>
      </c>
      <c r="B137" s="201" t="s">
        <v>320</v>
      </c>
      <c r="C137" s="202" t="s">
        <v>386</v>
      </c>
      <c r="D137" s="12">
        <f>D138</f>
        <v>822</v>
      </c>
      <c r="E137" s="54">
        <f>E138</f>
        <v>0</v>
      </c>
      <c r="F137" s="12">
        <f t="shared" ref="F137:H137" si="65">F138</f>
        <v>822</v>
      </c>
      <c r="G137" s="203">
        <f t="shared" si="65"/>
        <v>823</v>
      </c>
      <c r="H137" s="12">
        <f t="shared" si="65"/>
        <v>1645</v>
      </c>
    </row>
    <row r="138" spans="1:8" x14ac:dyDescent="0.25">
      <c r="A138" s="204" t="s">
        <v>6</v>
      </c>
      <c r="B138" s="204" t="s">
        <v>55</v>
      </c>
      <c r="C138" s="205" t="s">
        <v>178</v>
      </c>
      <c r="D138" s="13">
        <f>D139+D144+D147</f>
        <v>822</v>
      </c>
      <c r="E138" s="56">
        <f>E139+E144+E147</f>
        <v>0</v>
      </c>
      <c r="F138" s="13">
        <f>F139+F144+F147</f>
        <v>822</v>
      </c>
      <c r="G138" s="66">
        <f>G139+G144+G147</f>
        <v>823</v>
      </c>
      <c r="H138" s="13">
        <f>H139+H144+H147</f>
        <v>1645</v>
      </c>
    </row>
    <row r="139" spans="1:8" x14ac:dyDescent="0.25">
      <c r="A139" s="206" t="s">
        <v>6</v>
      </c>
      <c r="B139" s="206" t="s">
        <v>57</v>
      </c>
      <c r="C139" s="207" t="s">
        <v>178</v>
      </c>
      <c r="D139" s="14">
        <f t="shared" ref="D139:E140" si="66">D140</f>
        <v>682</v>
      </c>
      <c r="E139" s="63">
        <f>E140</f>
        <v>0</v>
      </c>
      <c r="F139" s="14">
        <f>F140</f>
        <v>682</v>
      </c>
      <c r="G139" s="70">
        <f t="shared" ref="G139:H140" si="67">G140</f>
        <v>393</v>
      </c>
      <c r="H139" s="14">
        <f t="shared" si="67"/>
        <v>1075</v>
      </c>
    </row>
    <row r="140" spans="1:8" x14ac:dyDescent="0.25">
      <c r="A140" s="211" t="s">
        <v>6</v>
      </c>
      <c r="B140" s="214" t="s">
        <v>177</v>
      </c>
      <c r="C140" s="212" t="s">
        <v>387</v>
      </c>
      <c r="D140" s="18">
        <f t="shared" si="66"/>
        <v>682</v>
      </c>
      <c r="E140" s="62">
        <f t="shared" si="66"/>
        <v>0</v>
      </c>
      <c r="F140" s="18">
        <f>F141</f>
        <v>682</v>
      </c>
      <c r="G140" s="200">
        <f t="shared" si="67"/>
        <v>393</v>
      </c>
      <c r="H140" s="18">
        <f t="shared" si="67"/>
        <v>1075</v>
      </c>
    </row>
    <row r="141" spans="1:8" x14ac:dyDescent="0.25">
      <c r="A141" s="43"/>
      <c r="B141" s="43"/>
      <c r="C141" s="210" t="s">
        <v>62</v>
      </c>
      <c r="D141" s="17">
        <f>D142+D143</f>
        <v>682</v>
      </c>
      <c r="E141" s="60">
        <f t="shared" ref="E141:H141" si="68">E142+E143</f>
        <v>0</v>
      </c>
      <c r="F141" s="17">
        <f t="shared" si="68"/>
        <v>682</v>
      </c>
      <c r="G141" s="69">
        <f t="shared" si="68"/>
        <v>393</v>
      </c>
      <c r="H141" s="17">
        <f t="shared" si="68"/>
        <v>1075</v>
      </c>
    </row>
    <row r="142" spans="1:8" x14ac:dyDescent="0.25">
      <c r="A142" s="43" t="s">
        <v>448</v>
      </c>
      <c r="B142" s="43">
        <v>322</v>
      </c>
      <c r="C142" s="208" t="s">
        <v>379</v>
      </c>
      <c r="D142" s="1">
        <v>279</v>
      </c>
      <c r="E142" s="61">
        <v>0</v>
      </c>
      <c r="F142" s="1">
        <f t="shared" ref="F142:F143" si="69">D142+E142</f>
        <v>279</v>
      </c>
      <c r="G142" s="65">
        <v>151</v>
      </c>
      <c r="H142" s="6">
        <f t="shared" ref="H142:H143" si="70">F142+G142</f>
        <v>430</v>
      </c>
    </row>
    <row r="143" spans="1:8" x14ac:dyDescent="0.25">
      <c r="A143" s="43" t="s">
        <v>448</v>
      </c>
      <c r="B143" s="43">
        <v>322</v>
      </c>
      <c r="C143" s="208" t="s">
        <v>380</v>
      </c>
      <c r="D143" s="1">
        <v>403</v>
      </c>
      <c r="E143" s="61">
        <v>0</v>
      </c>
      <c r="F143" s="1">
        <f t="shared" si="69"/>
        <v>403</v>
      </c>
      <c r="G143" s="65">
        <v>242</v>
      </c>
      <c r="H143" s="6">
        <f t="shared" si="70"/>
        <v>645</v>
      </c>
    </row>
    <row r="144" spans="1:8" x14ac:dyDescent="0.25">
      <c r="A144" s="206" t="s">
        <v>6</v>
      </c>
      <c r="B144" s="206" t="s">
        <v>29</v>
      </c>
      <c r="C144" s="207" t="s">
        <v>378</v>
      </c>
      <c r="D144" s="14">
        <f>SUM(D145:D146)</f>
        <v>55</v>
      </c>
      <c r="E144" s="63">
        <f>SUM(E145:E146)</f>
        <v>0</v>
      </c>
      <c r="F144" s="14">
        <f>SUM(F145:F146)</f>
        <v>55</v>
      </c>
      <c r="G144" s="70">
        <f>SUM(G145:G146)</f>
        <v>85</v>
      </c>
      <c r="H144" s="14">
        <f>SUM(H145:H146)</f>
        <v>140</v>
      </c>
    </row>
    <row r="145" spans="1:8" x14ac:dyDescent="0.25">
      <c r="A145" s="43" t="s">
        <v>449</v>
      </c>
      <c r="B145" s="43">
        <v>322</v>
      </c>
      <c r="C145" s="208" t="s">
        <v>388</v>
      </c>
      <c r="D145" s="1">
        <v>30</v>
      </c>
      <c r="E145" s="61">
        <v>0</v>
      </c>
      <c r="F145" s="1">
        <f>D145+E145</f>
        <v>30</v>
      </c>
      <c r="G145" s="65">
        <v>26</v>
      </c>
      <c r="H145" s="6">
        <f t="shared" ref="H145:H146" si="71">F145+G145</f>
        <v>56</v>
      </c>
    </row>
    <row r="146" spans="1:8" x14ac:dyDescent="0.25">
      <c r="A146" s="43" t="s">
        <v>449</v>
      </c>
      <c r="B146" s="43">
        <v>322</v>
      </c>
      <c r="C146" s="208" t="s">
        <v>389</v>
      </c>
      <c r="D146" s="1">
        <v>25</v>
      </c>
      <c r="E146" s="61">
        <v>0</v>
      </c>
      <c r="F146" s="1">
        <f t="shared" ref="F146" si="72">D146+E146</f>
        <v>25</v>
      </c>
      <c r="G146" s="65">
        <v>59</v>
      </c>
      <c r="H146" s="6">
        <f t="shared" si="71"/>
        <v>84</v>
      </c>
    </row>
    <row r="147" spans="1:8" x14ac:dyDescent="0.25">
      <c r="A147" s="206" t="s">
        <v>6</v>
      </c>
      <c r="B147" s="206" t="s">
        <v>292</v>
      </c>
      <c r="C147" s="207" t="s">
        <v>390</v>
      </c>
      <c r="D147" s="14">
        <f>SUM(D148:D149)</f>
        <v>85</v>
      </c>
      <c r="E147" s="63">
        <v>0</v>
      </c>
      <c r="F147" s="14">
        <f>SUM(F148:F149)</f>
        <v>85</v>
      </c>
      <c r="G147" s="70">
        <f t="shared" ref="G147:H147" si="73">SUM(G148:G149)</f>
        <v>345</v>
      </c>
      <c r="H147" s="14">
        <f t="shared" si="73"/>
        <v>430</v>
      </c>
    </row>
    <row r="148" spans="1:8" x14ac:dyDescent="0.25">
      <c r="A148" s="43" t="s">
        <v>450</v>
      </c>
      <c r="B148" s="43">
        <v>322</v>
      </c>
      <c r="C148" s="208" t="s">
        <v>391</v>
      </c>
      <c r="D148" s="1">
        <v>59</v>
      </c>
      <c r="E148" s="61">
        <v>0</v>
      </c>
      <c r="F148" s="1">
        <f>D148+E148</f>
        <v>59</v>
      </c>
      <c r="G148" s="65">
        <v>199</v>
      </c>
      <c r="H148" s="6">
        <f t="shared" ref="H148:H149" si="74">F148+G148</f>
        <v>258</v>
      </c>
    </row>
    <row r="149" spans="1:8" x14ac:dyDescent="0.25">
      <c r="A149" s="43" t="s">
        <v>450</v>
      </c>
      <c r="B149" s="43">
        <v>322</v>
      </c>
      <c r="C149" s="208" t="s">
        <v>392</v>
      </c>
      <c r="D149" s="1">
        <v>26</v>
      </c>
      <c r="E149" s="61">
        <v>0</v>
      </c>
      <c r="F149" s="1">
        <f t="shared" ref="F149" si="75">D149+E149</f>
        <v>26</v>
      </c>
      <c r="G149" s="65">
        <v>146</v>
      </c>
      <c r="H149" s="6">
        <f t="shared" si="74"/>
        <v>172</v>
      </c>
    </row>
    <row r="150" spans="1:8" ht="22.5" x14ac:dyDescent="0.25">
      <c r="A150" s="201" t="s">
        <v>78</v>
      </c>
      <c r="B150" s="201" t="s">
        <v>160</v>
      </c>
      <c r="C150" s="202" t="s">
        <v>154</v>
      </c>
      <c r="D150" s="12">
        <f>D151+D155</f>
        <v>3326</v>
      </c>
      <c r="E150" s="54">
        <f>E151+E155</f>
        <v>-13.329999999999984</v>
      </c>
      <c r="F150" s="12">
        <f>F151+F155</f>
        <v>3312.67</v>
      </c>
      <c r="G150" s="203">
        <f>G151+G155</f>
        <v>-761</v>
      </c>
      <c r="H150" s="12">
        <f>H151+H155</f>
        <v>2551.67</v>
      </c>
    </row>
    <row r="151" spans="1:8" x14ac:dyDescent="0.25">
      <c r="A151" s="204" t="s">
        <v>6</v>
      </c>
      <c r="B151" s="204" t="s">
        <v>27</v>
      </c>
      <c r="C151" s="205" t="s">
        <v>18</v>
      </c>
      <c r="D151" s="13">
        <f t="shared" ref="D151" si="76">D152</f>
        <v>383</v>
      </c>
      <c r="E151" s="56">
        <f>E152</f>
        <v>-383</v>
      </c>
      <c r="F151" s="13">
        <f>F152</f>
        <v>0</v>
      </c>
      <c r="G151" s="66">
        <f t="shared" ref="G151:H151" si="77">G152</f>
        <v>0</v>
      </c>
      <c r="H151" s="13">
        <f t="shared" si="77"/>
        <v>0</v>
      </c>
    </row>
    <row r="152" spans="1:8" x14ac:dyDescent="0.25">
      <c r="A152" s="206" t="s">
        <v>6</v>
      </c>
      <c r="B152" s="206" t="s">
        <v>29</v>
      </c>
      <c r="C152" s="207" t="s">
        <v>378</v>
      </c>
      <c r="D152" s="14">
        <f>SUM(D153:D154)</f>
        <v>383</v>
      </c>
      <c r="E152" s="63">
        <f t="shared" ref="E152:H152" si="78">SUM(E153:E154)</f>
        <v>-383</v>
      </c>
      <c r="F152" s="14">
        <f t="shared" si="78"/>
        <v>0</v>
      </c>
      <c r="G152" s="70">
        <f t="shared" si="78"/>
        <v>0</v>
      </c>
      <c r="H152" s="14">
        <f t="shared" si="78"/>
        <v>0</v>
      </c>
    </row>
    <row r="153" spans="1:8" x14ac:dyDescent="0.25">
      <c r="A153" s="215" t="s">
        <v>137</v>
      </c>
      <c r="B153" s="43">
        <v>322</v>
      </c>
      <c r="C153" s="208" t="s">
        <v>134</v>
      </c>
      <c r="D153" s="1">
        <v>148</v>
      </c>
      <c r="E153" s="60">
        <v>-148</v>
      </c>
      <c r="F153" s="1">
        <f>D153+E153</f>
        <v>0</v>
      </c>
      <c r="G153" s="65">
        <v>0</v>
      </c>
      <c r="H153" s="6">
        <f t="shared" ref="H153:H154" si="79">F153+G153</f>
        <v>0</v>
      </c>
    </row>
    <row r="154" spans="1:8" x14ac:dyDescent="0.25">
      <c r="A154" s="215" t="s">
        <v>137</v>
      </c>
      <c r="B154" s="43">
        <v>322</v>
      </c>
      <c r="C154" s="208" t="s">
        <v>135</v>
      </c>
      <c r="D154" s="1">
        <v>235</v>
      </c>
      <c r="E154" s="60">
        <v>-235</v>
      </c>
      <c r="F154" s="1">
        <f>D154+E154</f>
        <v>0</v>
      </c>
      <c r="G154" s="65">
        <v>0</v>
      </c>
      <c r="H154" s="6">
        <f t="shared" si="79"/>
        <v>0</v>
      </c>
    </row>
    <row r="155" spans="1:8" x14ac:dyDescent="0.25">
      <c r="A155" s="204" t="s">
        <v>6</v>
      </c>
      <c r="B155" s="204" t="s">
        <v>27</v>
      </c>
      <c r="C155" s="205" t="s">
        <v>18</v>
      </c>
      <c r="D155" s="13">
        <f>D156+D159</f>
        <v>2943</v>
      </c>
      <c r="E155" s="56">
        <f>E156+E159</f>
        <v>369.67</v>
      </c>
      <c r="F155" s="13">
        <f>F156+F159</f>
        <v>3312.67</v>
      </c>
      <c r="G155" s="66">
        <f t="shared" ref="G155:H155" si="80">G156+G159</f>
        <v>-761</v>
      </c>
      <c r="H155" s="13">
        <f t="shared" si="80"/>
        <v>2551.67</v>
      </c>
    </row>
    <row r="156" spans="1:8" x14ac:dyDescent="0.25">
      <c r="A156" s="206" t="s">
        <v>6</v>
      </c>
      <c r="B156" s="206" t="s">
        <v>287</v>
      </c>
      <c r="C156" s="207" t="s">
        <v>119</v>
      </c>
      <c r="D156" s="14">
        <f t="shared" ref="D156:H156" si="81">D157+D158</f>
        <v>0</v>
      </c>
      <c r="E156" s="63">
        <f t="shared" si="81"/>
        <v>369.67</v>
      </c>
      <c r="F156" s="14">
        <f t="shared" si="81"/>
        <v>369.67</v>
      </c>
      <c r="G156" s="70">
        <f t="shared" si="81"/>
        <v>0</v>
      </c>
      <c r="H156" s="14">
        <f t="shared" si="81"/>
        <v>369.67</v>
      </c>
    </row>
    <row r="157" spans="1:8" x14ac:dyDescent="0.25">
      <c r="A157" s="43" t="s">
        <v>451</v>
      </c>
      <c r="B157" s="43">
        <v>322</v>
      </c>
      <c r="C157" s="208" t="s">
        <v>134</v>
      </c>
      <c r="D157" s="1">
        <v>0</v>
      </c>
      <c r="E157" s="60">
        <v>269.68</v>
      </c>
      <c r="F157" s="1">
        <f>D157+E157</f>
        <v>269.68</v>
      </c>
      <c r="G157" s="65">
        <v>0</v>
      </c>
      <c r="H157" s="6">
        <f t="shared" ref="H157:H163" si="82">F157+G157</f>
        <v>269.68</v>
      </c>
    </row>
    <row r="158" spans="1:8" x14ac:dyDescent="0.25">
      <c r="A158" s="43" t="s">
        <v>451</v>
      </c>
      <c r="B158" s="43">
        <v>322</v>
      </c>
      <c r="C158" s="208" t="s">
        <v>135</v>
      </c>
      <c r="D158" s="1">
        <v>0</v>
      </c>
      <c r="E158" s="60">
        <v>99.99</v>
      </c>
      <c r="F158" s="1">
        <f>D158+E158</f>
        <v>99.99</v>
      </c>
      <c r="G158" s="65">
        <v>0</v>
      </c>
      <c r="H158" s="6">
        <f t="shared" si="82"/>
        <v>99.99</v>
      </c>
    </row>
    <row r="159" spans="1:8" x14ac:dyDescent="0.25">
      <c r="A159" s="206" t="s">
        <v>6</v>
      </c>
      <c r="B159" s="206" t="s">
        <v>292</v>
      </c>
      <c r="C159" s="207" t="s">
        <v>293</v>
      </c>
      <c r="D159" s="14">
        <f>SUM(D160:D163)</f>
        <v>2943</v>
      </c>
      <c r="E159" s="63">
        <f>SUM(E160:E163)</f>
        <v>0</v>
      </c>
      <c r="F159" s="14">
        <f>SUM(F160:F163)</f>
        <v>2943</v>
      </c>
      <c r="G159" s="70">
        <f t="shared" ref="G159:H159" si="83">SUM(G160:G163)</f>
        <v>-761</v>
      </c>
      <c r="H159" s="14">
        <f t="shared" si="83"/>
        <v>2182</v>
      </c>
    </row>
    <row r="160" spans="1:8" x14ac:dyDescent="0.25">
      <c r="A160" s="43" t="s">
        <v>447</v>
      </c>
      <c r="B160" s="43">
        <v>322</v>
      </c>
      <c r="C160" s="208" t="s">
        <v>379</v>
      </c>
      <c r="D160" s="1">
        <v>1135</v>
      </c>
      <c r="E160" s="61">
        <v>0</v>
      </c>
      <c r="F160" s="1">
        <f t="shared" ref="F160:F163" si="84">D160+E160</f>
        <v>1135</v>
      </c>
      <c r="G160" s="65">
        <v>-504</v>
      </c>
      <c r="H160" s="6">
        <f t="shared" si="82"/>
        <v>631</v>
      </c>
    </row>
    <row r="161" spans="1:8" x14ac:dyDescent="0.25">
      <c r="A161" s="43" t="s">
        <v>447</v>
      </c>
      <c r="B161" s="43">
        <v>322</v>
      </c>
      <c r="C161" s="208" t="s">
        <v>380</v>
      </c>
      <c r="D161" s="1">
        <v>1808</v>
      </c>
      <c r="E161" s="61">
        <v>0</v>
      </c>
      <c r="F161" s="1">
        <f t="shared" si="84"/>
        <v>1808</v>
      </c>
      <c r="G161" s="65">
        <v>-257</v>
      </c>
      <c r="H161" s="6">
        <f t="shared" si="82"/>
        <v>1551</v>
      </c>
    </row>
    <row r="162" spans="1:8" x14ac:dyDescent="0.25">
      <c r="A162" s="43" t="s">
        <v>447</v>
      </c>
      <c r="B162" s="43">
        <v>322</v>
      </c>
      <c r="C162" s="208" t="s">
        <v>381</v>
      </c>
      <c r="D162" s="1">
        <v>0</v>
      </c>
      <c r="E162" s="61">
        <v>0</v>
      </c>
      <c r="F162" s="1">
        <v>0</v>
      </c>
      <c r="G162" s="65">
        <v>0</v>
      </c>
      <c r="H162" s="6">
        <f t="shared" si="82"/>
        <v>0</v>
      </c>
    </row>
    <row r="163" spans="1:8" x14ac:dyDescent="0.25">
      <c r="A163" s="43" t="s">
        <v>447</v>
      </c>
      <c r="B163" s="43">
        <v>322</v>
      </c>
      <c r="C163" s="208" t="s">
        <v>382</v>
      </c>
      <c r="D163" s="1">
        <v>0</v>
      </c>
      <c r="E163" s="61">
        <v>0</v>
      </c>
      <c r="F163" s="1">
        <f t="shared" si="84"/>
        <v>0</v>
      </c>
      <c r="G163" s="65">
        <v>0</v>
      </c>
      <c r="H163" s="6">
        <f t="shared" si="82"/>
        <v>0</v>
      </c>
    </row>
    <row r="164" spans="1:8" ht="22.5" x14ac:dyDescent="0.25">
      <c r="A164" s="201" t="s">
        <v>78</v>
      </c>
      <c r="B164" s="201" t="s">
        <v>299</v>
      </c>
      <c r="C164" s="202" t="s">
        <v>155</v>
      </c>
      <c r="D164" s="12">
        <f>D165+D176+D183</f>
        <v>65389</v>
      </c>
      <c r="E164" s="54">
        <f t="shared" ref="E164:H164" si="85">E165+E176+E183</f>
        <v>0</v>
      </c>
      <c r="F164" s="12">
        <f t="shared" si="85"/>
        <v>65389</v>
      </c>
      <c r="G164" s="203">
        <f t="shared" si="85"/>
        <v>-6806</v>
      </c>
      <c r="H164" s="12">
        <f t="shared" si="85"/>
        <v>58583</v>
      </c>
    </row>
    <row r="165" spans="1:8" x14ac:dyDescent="0.25">
      <c r="A165" s="204" t="s">
        <v>6</v>
      </c>
      <c r="B165" s="204" t="s">
        <v>55</v>
      </c>
      <c r="C165" s="205" t="s">
        <v>56</v>
      </c>
      <c r="D165" s="13">
        <f t="shared" ref="D165:H165" si="86">D166</f>
        <v>15206</v>
      </c>
      <c r="E165" s="56">
        <f t="shared" si="86"/>
        <v>0</v>
      </c>
      <c r="F165" s="13">
        <f t="shared" si="86"/>
        <v>15206</v>
      </c>
      <c r="G165" s="66">
        <f t="shared" si="86"/>
        <v>-591</v>
      </c>
      <c r="H165" s="13">
        <f t="shared" si="86"/>
        <v>14615</v>
      </c>
    </row>
    <row r="166" spans="1:8" x14ac:dyDescent="0.25">
      <c r="A166" s="206" t="s">
        <v>6</v>
      </c>
      <c r="B166" s="206" t="s">
        <v>57</v>
      </c>
      <c r="C166" s="207" t="s">
        <v>58</v>
      </c>
      <c r="D166" s="14">
        <f>SUM(D167:D175)</f>
        <v>15206</v>
      </c>
      <c r="E166" s="63">
        <f>SUM(E167:E175)</f>
        <v>0</v>
      </c>
      <c r="F166" s="14">
        <f>SUM(F167:F175)</f>
        <v>15206</v>
      </c>
      <c r="G166" s="70">
        <f>SUM(G167:G175)</f>
        <v>-591</v>
      </c>
      <c r="H166" s="14">
        <f>SUM(H167:H175)</f>
        <v>14615</v>
      </c>
    </row>
    <row r="167" spans="1:8" x14ac:dyDescent="0.25">
      <c r="A167" s="43" t="s">
        <v>445</v>
      </c>
      <c r="B167" s="43">
        <v>311</v>
      </c>
      <c r="C167" s="208" t="s">
        <v>120</v>
      </c>
      <c r="D167" s="1">
        <v>0</v>
      </c>
      <c r="E167" s="61">
        <v>0</v>
      </c>
      <c r="F167" s="1">
        <f t="shared" ref="F167:F175" si="87">D167+E167</f>
        <v>0</v>
      </c>
      <c r="G167" s="65">
        <v>1100</v>
      </c>
      <c r="H167" s="6">
        <f t="shared" ref="H167:H175" si="88">F167+G167</f>
        <v>1100</v>
      </c>
    </row>
    <row r="168" spans="1:8" x14ac:dyDescent="0.25">
      <c r="A168" s="43" t="s">
        <v>445</v>
      </c>
      <c r="B168" s="43">
        <v>311</v>
      </c>
      <c r="C168" s="208" t="s">
        <v>68</v>
      </c>
      <c r="D168" s="1">
        <v>11631</v>
      </c>
      <c r="E168" s="61">
        <v>0</v>
      </c>
      <c r="F168" s="1">
        <f t="shared" si="87"/>
        <v>11631</v>
      </c>
      <c r="G168" s="65">
        <v>-1265</v>
      </c>
      <c r="H168" s="6">
        <f t="shared" si="88"/>
        <v>10366</v>
      </c>
    </row>
    <row r="169" spans="1:8" x14ac:dyDescent="0.25">
      <c r="A169" s="43" t="s">
        <v>445</v>
      </c>
      <c r="B169" s="43">
        <v>312</v>
      </c>
      <c r="C169" s="208" t="s">
        <v>72</v>
      </c>
      <c r="D169" s="1">
        <v>1140</v>
      </c>
      <c r="E169" s="61">
        <v>0</v>
      </c>
      <c r="F169" s="1">
        <f t="shared" si="87"/>
        <v>1140</v>
      </c>
      <c r="G169" s="65">
        <v>-385</v>
      </c>
      <c r="H169" s="6">
        <f t="shared" si="88"/>
        <v>755</v>
      </c>
    </row>
    <row r="170" spans="1:8" x14ac:dyDescent="0.25">
      <c r="A170" s="43" t="s">
        <v>445</v>
      </c>
      <c r="B170" s="43">
        <v>312</v>
      </c>
      <c r="C170" s="208" t="s">
        <v>304</v>
      </c>
      <c r="D170" s="1">
        <v>0</v>
      </c>
      <c r="E170" s="61">
        <v>0</v>
      </c>
      <c r="F170" s="1">
        <v>0</v>
      </c>
      <c r="G170" s="65">
        <v>100</v>
      </c>
      <c r="H170" s="6">
        <f t="shared" si="88"/>
        <v>100</v>
      </c>
    </row>
    <row r="171" spans="1:8" x14ac:dyDescent="0.25">
      <c r="A171" s="43" t="s">
        <v>445</v>
      </c>
      <c r="B171" s="43">
        <v>313</v>
      </c>
      <c r="C171" s="208" t="s">
        <v>383</v>
      </c>
      <c r="D171" s="1">
        <v>1920</v>
      </c>
      <c r="E171" s="61">
        <v>0</v>
      </c>
      <c r="F171" s="1">
        <f t="shared" si="87"/>
        <v>1920</v>
      </c>
      <c r="G171" s="65">
        <v>-210</v>
      </c>
      <c r="H171" s="6">
        <f t="shared" si="88"/>
        <v>1710</v>
      </c>
    </row>
    <row r="172" spans="1:8" x14ac:dyDescent="0.25">
      <c r="A172" s="43" t="s">
        <v>445</v>
      </c>
      <c r="B172" s="43">
        <v>313</v>
      </c>
      <c r="C172" s="208" t="s">
        <v>384</v>
      </c>
      <c r="D172" s="1">
        <v>0</v>
      </c>
      <c r="E172" s="61">
        <v>0</v>
      </c>
      <c r="F172" s="1">
        <v>0</v>
      </c>
      <c r="G172" s="65">
        <v>180</v>
      </c>
      <c r="H172" s="6">
        <f t="shared" si="88"/>
        <v>180</v>
      </c>
    </row>
    <row r="173" spans="1:8" x14ac:dyDescent="0.25">
      <c r="A173" s="43" t="s">
        <v>445</v>
      </c>
      <c r="B173" s="43">
        <v>321</v>
      </c>
      <c r="C173" s="208" t="s">
        <v>188</v>
      </c>
      <c r="D173" s="1">
        <v>425</v>
      </c>
      <c r="E173" s="61">
        <v>0</v>
      </c>
      <c r="F173" s="1">
        <f t="shared" si="87"/>
        <v>425</v>
      </c>
      <c r="G173" s="65">
        <v>-174</v>
      </c>
      <c r="H173" s="6">
        <f t="shared" si="88"/>
        <v>251</v>
      </c>
    </row>
    <row r="174" spans="1:8" x14ac:dyDescent="0.25">
      <c r="A174" s="43" t="s">
        <v>445</v>
      </c>
      <c r="B174" s="43">
        <v>321</v>
      </c>
      <c r="C174" s="208" t="s">
        <v>385</v>
      </c>
      <c r="D174" s="1">
        <v>0</v>
      </c>
      <c r="E174" s="61">
        <v>0</v>
      </c>
      <c r="F174" s="1">
        <v>0</v>
      </c>
      <c r="G174" s="65">
        <v>153</v>
      </c>
      <c r="H174" s="6">
        <f t="shared" si="88"/>
        <v>153</v>
      </c>
    </row>
    <row r="175" spans="1:8" x14ac:dyDescent="0.25">
      <c r="A175" s="43" t="s">
        <v>445</v>
      </c>
      <c r="B175" s="43">
        <v>323</v>
      </c>
      <c r="C175" s="208" t="s">
        <v>189</v>
      </c>
      <c r="D175" s="1">
        <v>90</v>
      </c>
      <c r="E175" s="61">
        <v>0</v>
      </c>
      <c r="F175" s="1">
        <f t="shared" si="87"/>
        <v>90</v>
      </c>
      <c r="G175" s="65">
        <v>-90</v>
      </c>
      <c r="H175" s="6">
        <f t="shared" si="88"/>
        <v>0</v>
      </c>
    </row>
    <row r="176" spans="1:8" x14ac:dyDescent="0.25">
      <c r="A176" s="204" t="s">
        <v>6</v>
      </c>
      <c r="B176" s="204" t="s">
        <v>27</v>
      </c>
      <c r="C176" s="205" t="s">
        <v>18</v>
      </c>
      <c r="D176" s="13">
        <f t="shared" ref="D176:E176" si="89">D177</f>
        <v>15206</v>
      </c>
      <c r="E176" s="56">
        <f t="shared" si="89"/>
        <v>0</v>
      </c>
      <c r="F176" s="13">
        <f>F177</f>
        <v>15206</v>
      </c>
      <c r="G176" s="66">
        <f t="shared" ref="G176:H176" si="90">G177</f>
        <v>-2184</v>
      </c>
      <c r="H176" s="13">
        <f t="shared" si="90"/>
        <v>13022</v>
      </c>
    </row>
    <row r="177" spans="1:8" x14ac:dyDescent="0.25">
      <c r="A177" s="206" t="s">
        <v>6</v>
      </c>
      <c r="B177" s="206" t="s">
        <v>29</v>
      </c>
      <c r="C177" s="207" t="s">
        <v>378</v>
      </c>
      <c r="D177" s="14">
        <f>SUM(D178:D182)</f>
        <v>15206</v>
      </c>
      <c r="E177" s="63">
        <f t="shared" ref="E177:H177" si="91">SUM(E178:E182)</f>
        <v>0</v>
      </c>
      <c r="F177" s="14">
        <f t="shared" si="91"/>
        <v>15206</v>
      </c>
      <c r="G177" s="70">
        <f t="shared" si="91"/>
        <v>-2184</v>
      </c>
      <c r="H177" s="14">
        <f t="shared" si="91"/>
        <v>13022</v>
      </c>
    </row>
    <row r="178" spans="1:8" x14ac:dyDescent="0.25">
      <c r="A178" s="43" t="s">
        <v>452</v>
      </c>
      <c r="B178" s="43">
        <v>311</v>
      </c>
      <c r="C178" s="208" t="s">
        <v>68</v>
      </c>
      <c r="D178" s="1">
        <v>11631</v>
      </c>
      <c r="E178" s="61">
        <v>0</v>
      </c>
      <c r="F178" s="1">
        <f t="shared" ref="F178:F182" si="92">D178+E178</f>
        <v>11631</v>
      </c>
      <c r="G178" s="65">
        <v>-1265</v>
      </c>
      <c r="H178" s="6">
        <f t="shared" ref="H178:H182" si="93">F178+G178</f>
        <v>10366</v>
      </c>
    </row>
    <row r="179" spans="1:8" x14ac:dyDescent="0.25">
      <c r="A179" s="43" t="s">
        <v>452</v>
      </c>
      <c r="B179" s="43">
        <v>312</v>
      </c>
      <c r="C179" s="208" t="s">
        <v>162</v>
      </c>
      <c r="D179" s="1">
        <v>1140</v>
      </c>
      <c r="E179" s="61">
        <v>0</v>
      </c>
      <c r="F179" s="1">
        <f t="shared" si="92"/>
        <v>1140</v>
      </c>
      <c r="G179" s="65">
        <v>-385</v>
      </c>
      <c r="H179" s="6">
        <f t="shared" si="93"/>
        <v>755</v>
      </c>
    </row>
    <row r="180" spans="1:8" x14ac:dyDescent="0.25">
      <c r="A180" s="43" t="s">
        <v>452</v>
      </c>
      <c r="B180" s="43">
        <v>313</v>
      </c>
      <c r="C180" s="208" t="s">
        <v>70</v>
      </c>
      <c r="D180" s="1">
        <v>1920</v>
      </c>
      <c r="E180" s="61">
        <v>0</v>
      </c>
      <c r="F180" s="1">
        <f t="shared" si="92"/>
        <v>1920</v>
      </c>
      <c r="G180" s="65">
        <v>-210</v>
      </c>
      <c r="H180" s="6">
        <f t="shared" si="93"/>
        <v>1710</v>
      </c>
    </row>
    <row r="181" spans="1:8" x14ac:dyDescent="0.25">
      <c r="A181" s="43" t="s">
        <v>452</v>
      </c>
      <c r="B181" s="43">
        <v>321</v>
      </c>
      <c r="C181" s="208" t="s">
        <v>74</v>
      </c>
      <c r="D181" s="1">
        <v>425</v>
      </c>
      <c r="E181" s="61">
        <v>0</v>
      </c>
      <c r="F181" s="1">
        <f t="shared" si="92"/>
        <v>425</v>
      </c>
      <c r="G181" s="65">
        <v>-234</v>
      </c>
      <c r="H181" s="6">
        <f t="shared" si="93"/>
        <v>191</v>
      </c>
    </row>
    <row r="182" spans="1:8" x14ac:dyDescent="0.25">
      <c r="A182" s="43" t="s">
        <v>452</v>
      </c>
      <c r="B182" s="43">
        <v>323</v>
      </c>
      <c r="C182" s="208" t="s">
        <v>189</v>
      </c>
      <c r="D182" s="1">
        <v>90</v>
      </c>
      <c r="E182" s="61">
        <v>0</v>
      </c>
      <c r="F182" s="1">
        <f t="shared" si="92"/>
        <v>90</v>
      </c>
      <c r="G182" s="65">
        <v>-90</v>
      </c>
      <c r="H182" s="6">
        <f t="shared" si="93"/>
        <v>0</v>
      </c>
    </row>
    <row r="183" spans="1:8" x14ac:dyDescent="0.25">
      <c r="A183" s="204" t="s">
        <v>6</v>
      </c>
      <c r="B183" s="204" t="s">
        <v>27</v>
      </c>
      <c r="C183" s="205" t="s">
        <v>18</v>
      </c>
      <c r="D183" s="13">
        <f t="shared" ref="D183:E183" si="94">D184</f>
        <v>34977</v>
      </c>
      <c r="E183" s="56">
        <f t="shared" si="94"/>
        <v>0</v>
      </c>
      <c r="F183" s="13">
        <f>F184</f>
        <v>34977</v>
      </c>
      <c r="G183" s="66">
        <f t="shared" ref="G183:H183" si="95">G184</f>
        <v>-4031</v>
      </c>
      <c r="H183" s="13">
        <f t="shared" si="95"/>
        <v>30946</v>
      </c>
    </row>
    <row r="184" spans="1:8" x14ac:dyDescent="0.25">
      <c r="A184" s="206" t="s">
        <v>6</v>
      </c>
      <c r="B184" s="206" t="s">
        <v>292</v>
      </c>
      <c r="C184" s="207" t="s">
        <v>293</v>
      </c>
      <c r="D184" s="14">
        <f>SUM(D185:D189)</f>
        <v>34977</v>
      </c>
      <c r="E184" s="63">
        <f t="shared" ref="E184:H184" si="96">SUM(E185:E189)</f>
        <v>0</v>
      </c>
      <c r="F184" s="14">
        <f t="shared" si="96"/>
        <v>34977</v>
      </c>
      <c r="G184" s="70">
        <f t="shared" si="96"/>
        <v>-4031</v>
      </c>
      <c r="H184" s="14">
        <f t="shared" si="96"/>
        <v>30946</v>
      </c>
    </row>
    <row r="185" spans="1:8" x14ac:dyDescent="0.25">
      <c r="A185" s="43" t="s">
        <v>453</v>
      </c>
      <c r="B185" s="43">
        <v>311</v>
      </c>
      <c r="C185" s="208" t="s">
        <v>68</v>
      </c>
      <c r="D185" s="1">
        <v>27631</v>
      </c>
      <c r="E185" s="61">
        <v>0</v>
      </c>
      <c r="F185" s="1">
        <f t="shared" ref="F185:F189" si="97">D185+E185</f>
        <v>27631</v>
      </c>
      <c r="G185" s="65">
        <v>-3000</v>
      </c>
      <c r="H185" s="6">
        <f t="shared" ref="H185:H189" si="98">F185+G185</f>
        <v>24631</v>
      </c>
    </row>
    <row r="186" spans="1:8" x14ac:dyDescent="0.25">
      <c r="A186" s="43" t="s">
        <v>453</v>
      </c>
      <c r="B186" s="43">
        <v>312</v>
      </c>
      <c r="C186" s="208" t="s">
        <v>162</v>
      </c>
      <c r="D186" s="1">
        <v>1920</v>
      </c>
      <c r="E186" s="61">
        <v>0</v>
      </c>
      <c r="F186" s="1">
        <f t="shared" si="97"/>
        <v>1920</v>
      </c>
      <c r="G186" s="65">
        <v>-120</v>
      </c>
      <c r="H186" s="6">
        <f t="shared" si="98"/>
        <v>1800</v>
      </c>
    </row>
    <row r="187" spans="1:8" x14ac:dyDescent="0.25">
      <c r="A187" s="43" t="s">
        <v>453</v>
      </c>
      <c r="B187" s="43">
        <v>313</v>
      </c>
      <c r="C187" s="208" t="s">
        <v>70</v>
      </c>
      <c r="D187" s="1">
        <v>4559</v>
      </c>
      <c r="E187" s="61">
        <v>0</v>
      </c>
      <c r="F187" s="1">
        <f t="shared" si="97"/>
        <v>4559</v>
      </c>
      <c r="G187" s="65">
        <v>-500</v>
      </c>
      <c r="H187" s="6">
        <f t="shared" si="98"/>
        <v>4059</v>
      </c>
    </row>
    <row r="188" spans="1:8" ht="18" customHeight="1" x14ac:dyDescent="0.25">
      <c r="A188" s="43" t="s">
        <v>453</v>
      </c>
      <c r="B188" s="43">
        <v>321</v>
      </c>
      <c r="C188" s="208" t="s">
        <v>74</v>
      </c>
      <c r="D188" s="1">
        <v>716</v>
      </c>
      <c r="E188" s="61">
        <v>0</v>
      </c>
      <c r="F188" s="1">
        <f t="shared" si="97"/>
        <v>716</v>
      </c>
      <c r="G188" s="65">
        <v>-260</v>
      </c>
      <c r="H188" s="6">
        <f t="shared" si="98"/>
        <v>456</v>
      </c>
    </row>
    <row r="189" spans="1:8" x14ac:dyDescent="0.25">
      <c r="A189" s="43" t="s">
        <v>453</v>
      </c>
      <c r="B189" s="43">
        <v>323</v>
      </c>
      <c r="C189" s="208" t="s">
        <v>189</v>
      </c>
      <c r="D189" s="1">
        <v>151</v>
      </c>
      <c r="E189" s="61">
        <v>0</v>
      </c>
      <c r="F189" s="1">
        <f t="shared" si="97"/>
        <v>151</v>
      </c>
      <c r="G189" s="65">
        <v>-151</v>
      </c>
      <c r="H189" s="6">
        <f t="shared" si="98"/>
        <v>0</v>
      </c>
    </row>
    <row r="190" spans="1:8" ht="22.5" x14ac:dyDescent="0.25">
      <c r="A190" s="201" t="s">
        <v>54</v>
      </c>
      <c r="B190" s="201" t="s">
        <v>93</v>
      </c>
      <c r="C190" s="202" t="s">
        <v>94</v>
      </c>
      <c r="D190" s="12">
        <f>D191</f>
        <v>4000</v>
      </c>
      <c r="E190" s="54">
        <f t="shared" ref="E190:H190" si="99">E191</f>
        <v>2223</v>
      </c>
      <c r="F190" s="12">
        <f t="shared" si="99"/>
        <v>6223</v>
      </c>
      <c r="G190" s="203">
        <f t="shared" si="99"/>
        <v>0</v>
      </c>
      <c r="H190" s="12">
        <f t="shared" si="99"/>
        <v>6223</v>
      </c>
    </row>
    <row r="191" spans="1:8" x14ac:dyDescent="0.25">
      <c r="A191" s="204" t="s">
        <v>6</v>
      </c>
      <c r="B191" s="204" t="s">
        <v>55</v>
      </c>
      <c r="C191" s="205" t="s">
        <v>56</v>
      </c>
      <c r="D191" s="13">
        <f>D192+D194+D196</f>
        <v>4000</v>
      </c>
      <c r="E191" s="56">
        <f t="shared" ref="E191:H191" si="100">E192+E194+E196</f>
        <v>2223</v>
      </c>
      <c r="F191" s="13">
        <f t="shared" si="100"/>
        <v>6223</v>
      </c>
      <c r="G191" s="66">
        <f t="shared" si="100"/>
        <v>0</v>
      </c>
      <c r="H191" s="13">
        <f t="shared" si="100"/>
        <v>6223</v>
      </c>
    </row>
    <row r="192" spans="1:8" x14ac:dyDescent="0.25">
      <c r="A192" s="206" t="s">
        <v>6</v>
      </c>
      <c r="B192" s="206" t="s">
        <v>57</v>
      </c>
      <c r="C192" s="207" t="s">
        <v>84</v>
      </c>
      <c r="D192" s="14">
        <f>D193</f>
        <v>0</v>
      </c>
      <c r="E192" s="63">
        <f t="shared" ref="E192:H192" si="101">E193</f>
        <v>0</v>
      </c>
      <c r="F192" s="14">
        <f t="shared" si="101"/>
        <v>0</v>
      </c>
      <c r="G192" s="70">
        <f t="shared" si="101"/>
        <v>0</v>
      </c>
      <c r="H192" s="14">
        <f t="shared" si="101"/>
        <v>0</v>
      </c>
    </row>
    <row r="193" spans="1:8" x14ac:dyDescent="0.25">
      <c r="A193" s="43" t="s">
        <v>445</v>
      </c>
      <c r="B193" s="43">
        <v>422</v>
      </c>
      <c r="C193" s="208" t="s">
        <v>156</v>
      </c>
      <c r="D193" s="1">
        <v>0</v>
      </c>
      <c r="E193" s="61">
        <v>0</v>
      </c>
      <c r="F193" s="1">
        <f>D193+E193</f>
        <v>0</v>
      </c>
      <c r="G193" s="65">
        <v>0</v>
      </c>
      <c r="H193" s="6">
        <f t="shared" ref="H193" si="102">F193+G193</f>
        <v>0</v>
      </c>
    </row>
    <row r="194" spans="1:8" x14ac:dyDescent="0.25">
      <c r="A194" s="206" t="s">
        <v>6</v>
      </c>
      <c r="B194" s="206" t="s">
        <v>83</v>
      </c>
      <c r="C194" s="207" t="s">
        <v>84</v>
      </c>
      <c r="D194" s="14">
        <f t="shared" ref="D194:H196" si="103">D195</f>
        <v>4000</v>
      </c>
      <c r="E194" s="63">
        <f t="shared" si="103"/>
        <v>2223</v>
      </c>
      <c r="F194" s="14">
        <f t="shared" si="103"/>
        <v>6223</v>
      </c>
      <c r="G194" s="70">
        <f t="shared" si="103"/>
        <v>0</v>
      </c>
      <c r="H194" s="14">
        <f t="shared" si="103"/>
        <v>6223</v>
      </c>
    </row>
    <row r="195" spans="1:8" x14ac:dyDescent="0.25">
      <c r="A195" s="43" t="s">
        <v>446</v>
      </c>
      <c r="B195" s="43">
        <v>422</v>
      </c>
      <c r="C195" s="208" t="s">
        <v>156</v>
      </c>
      <c r="D195" s="1">
        <v>4000</v>
      </c>
      <c r="E195" s="60">
        <v>2223</v>
      </c>
      <c r="F195" s="1">
        <f>D195+E195</f>
        <v>6223</v>
      </c>
      <c r="G195" s="65">
        <v>0</v>
      </c>
      <c r="H195" s="6">
        <f t="shared" ref="H195" si="104">F195+G195</f>
        <v>6223</v>
      </c>
    </row>
    <row r="196" spans="1:8" x14ac:dyDescent="0.25">
      <c r="A196" s="206" t="s">
        <v>6</v>
      </c>
      <c r="B196" s="206" t="s">
        <v>139</v>
      </c>
      <c r="C196" s="207" t="s">
        <v>163</v>
      </c>
      <c r="D196" s="14">
        <f t="shared" si="103"/>
        <v>0</v>
      </c>
      <c r="E196" s="63">
        <f t="shared" si="103"/>
        <v>0</v>
      </c>
      <c r="F196" s="14">
        <f t="shared" si="103"/>
        <v>0</v>
      </c>
      <c r="G196" s="70">
        <f t="shared" si="103"/>
        <v>0</v>
      </c>
      <c r="H196" s="14">
        <f t="shared" si="103"/>
        <v>0</v>
      </c>
    </row>
    <row r="197" spans="1:8" ht="17.25" customHeight="1" x14ac:dyDescent="0.25">
      <c r="A197" s="43" t="s">
        <v>446</v>
      </c>
      <c r="B197" s="43">
        <v>422</v>
      </c>
      <c r="C197" s="208" t="s">
        <v>156</v>
      </c>
      <c r="D197" s="1">
        <v>0</v>
      </c>
      <c r="E197" s="61">
        <v>0</v>
      </c>
      <c r="F197" s="1">
        <f>D197+E197</f>
        <v>0</v>
      </c>
      <c r="G197" s="65">
        <v>0</v>
      </c>
      <c r="H197" s="6">
        <f t="shared" ref="H197" si="105">F197+G197</f>
        <v>0</v>
      </c>
    </row>
    <row r="198" spans="1:8" x14ac:dyDescent="0.25">
      <c r="A198" s="216" t="s">
        <v>53</v>
      </c>
      <c r="B198" s="216" t="s">
        <v>95</v>
      </c>
      <c r="C198" s="217" t="s">
        <v>96</v>
      </c>
      <c r="D198" s="11">
        <f>D199</f>
        <v>15000</v>
      </c>
      <c r="E198" s="53">
        <f t="shared" ref="E198:H199" si="106">E199</f>
        <v>0</v>
      </c>
      <c r="F198" s="11">
        <f t="shared" si="106"/>
        <v>15000</v>
      </c>
      <c r="G198" s="218">
        <f t="shared" si="106"/>
        <v>0</v>
      </c>
      <c r="H198" s="11">
        <f t="shared" si="106"/>
        <v>15000</v>
      </c>
    </row>
    <row r="199" spans="1:8" ht="22.5" x14ac:dyDescent="0.25">
      <c r="A199" s="201" t="s">
        <v>54</v>
      </c>
      <c r="B199" s="201" t="s">
        <v>97</v>
      </c>
      <c r="C199" s="202" t="s">
        <v>96</v>
      </c>
      <c r="D199" s="12">
        <f>D200</f>
        <v>15000</v>
      </c>
      <c r="E199" s="54">
        <f t="shared" si="106"/>
        <v>0</v>
      </c>
      <c r="F199" s="12">
        <f t="shared" si="106"/>
        <v>15000</v>
      </c>
      <c r="G199" s="203">
        <f t="shared" si="106"/>
        <v>0</v>
      </c>
      <c r="H199" s="12">
        <f t="shared" si="106"/>
        <v>15000</v>
      </c>
    </row>
    <row r="200" spans="1:8" x14ac:dyDescent="0.25">
      <c r="A200" s="204" t="s">
        <v>6</v>
      </c>
      <c r="B200" s="204" t="s">
        <v>55</v>
      </c>
      <c r="C200" s="205" t="s">
        <v>56</v>
      </c>
      <c r="D200" s="13">
        <f>D201+D206</f>
        <v>15000</v>
      </c>
      <c r="E200" s="56">
        <f t="shared" ref="E200" si="107">E201+E206</f>
        <v>0</v>
      </c>
      <c r="F200" s="13">
        <f>F201+F206</f>
        <v>15000</v>
      </c>
      <c r="G200" s="66">
        <f t="shared" ref="G200:H200" si="108">G201+G206</f>
        <v>0</v>
      </c>
      <c r="H200" s="13">
        <f t="shared" si="108"/>
        <v>15000</v>
      </c>
    </row>
    <row r="201" spans="1:8" x14ac:dyDescent="0.25">
      <c r="A201" s="206" t="s">
        <v>6</v>
      </c>
      <c r="B201" s="206" t="s">
        <v>83</v>
      </c>
      <c r="C201" s="207" t="s">
        <v>84</v>
      </c>
      <c r="D201" s="14">
        <f>SUM(D202:D205)</f>
        <v>15000</v>
      </c>
      <c r="E201" s="63">
        <f t="shared" ref="E201:H201" si="109">SUM(E202:E205)</f>
        <v>0</v>
      </c>
      <c r="F201" s="14">
        <f t="shared" si="109"/>
        <v>15000</v>
      </c>
      <c r="G201" s="70">
        <f t="shared" si="109"/>
        <v>0</v>
      </c>
      <c r="H201" s="14">
        <f t="shared" si="109"/>
        <v>15000</v>
      </c>
    </row>
    <row r="202" spans="1:8" x14ac:dyDescent="0.25">
      <c r="A202" s="43" t="s">
        <v>446</v>
      </c>
      <c r="B202" s="43">
        <v>323</v>
      </c>
      <c r="C202" s="208" t="s">
        <v>158</v>
      </c>
      <c r="D202" s="1">
        <v>1000</v>
      </c>
      <c r="E202" s="61">
        <v>0</v>
      </c>
      <c r="F202" s="1">
        <f>D202+E202</f>
        <v>1000</v>
      </c>
      <c r="G202" s="65">
        <v>0</v>
      </c>
      <c r="H202" s="6">
        <f t="shared" ref="H202:H205" si="110">F202+G202</f>
        <v>1000</v>
      </c>
    </row>
    <row r="203" spans="1:8" x14ac:dyDescent="0.25">
      <c r="A203" s="43" t="s">
        <v>446</v>
      </c>
      <c r="B203" s="43">
        <v>323</v>
      </c>
      <c r="C203" s="208" t="s">
        <v>151</v>
      </c>
      <c r="D203" s="1">
        <v>1000</v>
      </c>
      <c r="E203" s="61">
        <v>0</v>
      </c>
      <c r="F203" s="1">
        <f>D203+E203</f>
        <v>1000</v>
      </c>
      <c r="G203" s="65">
        <v>0</v>
      </c>
      <c r="H203" s="6">
        <f t="shared" si="110"/>
        <v>1000</v>
      </c>
    </row>
    <row r="204" spans="1:8" x14ac:dyDescent="0.25">
      <c r="A204" s="43" t="s">
        <v>446</v>
      </c>
      <c r="B204" s="43">
        <v>323</v>
      </c>
      <c r="C204" s="208" t="s">
        <v>124</v>
      </c>
      <c r="D204" s="1">
        <v>1000</v>
      </c>
      <c r="E204" s="61">
        <v>0</v>
      </c>
      <c r="F204" s="1">
        <f>D204+E204</f>
        <v>1000</v>
      </c>
      <c r="G204" s="65">
        <v>0</v>
      </c>
      <c r="H204" s="6">
        <f t="shared" si="110"/>
        <v>1000</v>
      </c>
    </row>
    <row r="205" spans="1:8" x14ac:dyDescent="0.25">
      <c r="A205" s="43" t="s">
        <v>446</v>
      </c>
      <c r="B205" s="43">
        <v>323</v>
      </c>
      <c r="C205" s="208" t="s">
        <v>125</v>
      </c>
      <c r="D205" s="1">
        <v>12000</v>
      </c>
      <c r="E205" s="61">
        <v>0</v>
      </c>
      <c r="F205" s="1">
        <f>D205+E205</f>
        <v>12000</v>
      </c>
      <c r="G205" s="65">
        <v>0</v>
      </c>
      <c r="H205" s="6">
        <f t="shared" si="110"/>
        <v>12000</v>
      </c>
    </row>
    <row r="206" spans="1:8" x14ac:dyDescent="0.25">
      <c r="A206" s="206" t="s">
        <v>6</v>
      </c>
      <c r="B206" s="206" t="s">
        <v>139</v>
      </c>
      <c r="C206" s="207" t="s">
        <v>163</v>
      </c>
      <c r="D206" s="14">
        <f>SUM(D207:D210)</f>
        <v>0</v>
      </c>
      <c r="E206" s="63">
        <f t="shared" ref="E206:H206" si="111">SUM(E207:E210)</f>
        <v>0</v>
      </c>
      <c r="F206" s="14">
        <f t="shared" si="111"/>
        <v>0</v>
      </c>
      <c r="G206" s="70">
        <f t="shared" si="111"/>
        <v>0</v>
      </c>
      <c r="H206" s="14">
        <f t="shared" si="111"/>
        <v>0</v>
      </c>
    </row>
    <row r="207" spans="1:8" x14ac:dyDescent="0.25">
      <c r="A207" s="43" t="s">
        <v>446</v>
      </c>
      <c r="B207" s="43">
        <v>323</v>
      </c>
      <c r="C207" s="208" t="s">
        <v>151</v>
      </c>
      <c r="D207" s="1">
        <v>0</v>
      </c>
      <c r="E207" s="61">
        <v>0</v>
      </c>
      <c r="F207" s="1">
        <f>D207+E207</f>
        <v>0</v>
      </c>
      <c r="G207" s="65">
        <v>0</v>
      </c>
      <c r="H207" s="6">
        <f t="shared" ref="H207:H210" si="112">F207+G207</f>
        <v>0</v>
      </c>
    </row>
    <row r="208" spans="1:8" x14ac:dyDescent="0.25">
      <c r="A208" s="43" t="s">
        <v>446</v>
      </c>
      <c r="B208" s="43">
        <v>323</v>
      </c>
      <c r="C208" s="208" t="s">
        <v>158</v>
      </c>
      <c r="D208" s="1">
        <v>0</v>
      </c>
      <c r="E208" s="61">
        <v>0</v>
      </c>
      <c r="F208" s="1">
        <f t="shared" ref="F208:F210" si="113">D208+E208</f>
        <v>0</v>
      </c>
      <c r="G208" s="65">
        <v>0</v>
      </c>
      <c r="H208" s="6">
        <f t="shared" si="112"/>
        <v>0</v>
      </c>
    </row>
    <row r="209" spans="1:8" x14ac:dyDescent="0.25">
      <c r="A209" s="43" t="s">
        <v>446</v>
      </c>
      <c r="B209" s="43">
        <v>323</v>
      </c>
      <c r="C209" s="208" t="s">
        <v>125</v>
      </c>
      <c r="D209" s="1">
        <v>0</v>
      </c>
      <c r="E209" s="61">
        <v>0</v>
      </c>
      <c r="F209" s="1">
        <f t="shared" si="113"/>
        <v>0</v>
      </c>
      <c r="G209" s="65">
        <v>0</v>
      </c>
      <c r="H209" s="6">
        <f t="shared" si="112"/>
        <v>0</v>
      </c>
    </row>
    <row r="210" spans="1:8" x14ac:dyDescent="0.25">
      <c r="B210" s="37">
        <v>9222</v>
      </c>
      <c r="C210" s="210" t="s">
        <v>393</v>
      </c>
      <c r="D210" s="17">
        <v>0</v>
      </c>
      <c r="E210" s="60">
        <v>0</v>
      </c>
      <c r="F210" s="17">
        <f t="shared" si="113"/>
        <v>0</v>
      </c>
      <c r="G210" s="65">
        <v>0</v>
      </c>
      <c r="H210" s="6">
        <f t="shared" si="112"/>
        <v>0</v>
      </c>
    </row>
    <row r="211" spans="1:8" x14ac:dyDescent="0.25">
      <c r="B211" s="43"/>
      <c r="C211" s="208"/>
      <c r="D211" s="1"/>
      <c r="E211" s="61"/>
      <c r="F211" s="1"/>
      <c r="G211" s="65"/>
      <c r="H211" s="1"/>
    </row>
    <row r="214" spans="1:8" x14ac:dyDescent="0.25">
      <c r="A214" s="42"/>
      <c r="B214" s="43"/>
      <c r="C214" s="43"/>
      <c r="D214" s="1"/>
      <c r="E214" s="61"/>
      <c r="F214" s="1"/>
      <c r="G214" s="65"/>
      <c r="H214" s="1"/>
    </row>
    <row r="215" spans="1:8" x14ac:dyDescent="0.25">
      <c r="A215" s="42"/>
      <c r="B215" s="43"/>
      <c r="C215" s="43"/>
      <c r="D215" s="1"/>
      <c r="E215" s="61"/>
      <c r="F215" s="1"/>
      <c r="G215" s="65"/>
      <c r="H215" s="1"/>
    </row>
    <row r="216" spans="1:8" x14ac:dyDescent="0.25">
      <c r="A216" s="42"/>
      <c r="B216" s="43"/>
      <c r="C216" s="37"/>
      <c r="D216" s="17"/>
      <c r="E216" s="60"/>
      <c r="F216" s="1"/>
      <c r="G216" s="65"/>
      <c r="H216" s="1"/>
    </row>
    <row r="217" spans="1:8" x14ac:dyDescent="0.25">
      <c r="A217" s="44"/>
      <c r="B217" s="45"/>
      <c r="C217" s="45"/>
      <c r="D217" s="2"/>
      <c r="E217" s="72"/>
      <c r="F217" s="2"/>
      <c r="G217" s="75"/>
      <c r="H217" s="2"/>
    </row>
  </sheetData>
  <mergeCells count="2">
    <mergeCell ref="A1:F1"/>
    <mergeCell ref="A2:H2"/>
  </mergeCells>
  <pageMargins left="0.19685039370078741" right="0" top="0.19685039370078741" bottom="0.19685039370078741" header="0.19685039370078741" footer="0.19685039370078741"/>
  <pageSetup paperSize="9" scale="45" fitToHeight="0" orientation="portrait" r:id="rId1"/>
  <headerFooter alignWithMargins="0">
    <oddFooter>&amp;L&amp;"Arial,Regular"&amp;8 LC147RP-IRSP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2"/>
  <sheetViews>
    <sheetView showGridLines="0" workbookViewId="0">
      <selection activeCell="K366" sqref="K366"/>
    </sheetView>
  </sheetViews>
  <sheetFormatPr defaultRowHeight="15" x14ac:dyDescent="0.25"/>
  <cols>
    <col min="1" max="1" width="13.42578125" style="9" customWidth="1"/>
    <col min="2" max="2" width="7.5703125" style="141" customWidth="1"/>
    <col min="3" max="3" width="45" style="141" customWidth="1"/>
    <col min="4" max="4" width="12.5703125" style="94" customWidth="1"/>
    <col min="5" max="5" width="11.42578125" style="95" customWidth="1"/>
    <col min="6" max="6" width="14.85546875" style="94" customWidth="1"/>
    <col min="7" max="7" width="10.7109375" style="96" customWidth="1"/>
    <col min="8" max="8" width="14.7109375" style="100" customWidth="1"/>
    <col min="9" max="16384" width="9.140625" style="141"/>
  </cols>
  <sheetData>
    <row r="1" spans="1:8" ht="15.75" x14ac:dyDescent="0.25">
      <c r="A1" s="8" t="s">
        <v>136</v>
      </c>
    </row>
    <row r="2" spans="1:8" ht="1.5" customHeight="1" x14ac:dyDescent="0.25"/>
    <row r="3" spans="1:8" ht="15.75" x14ac:dyDescent="0.25">
      <c r="B3" s="4"/>
      <c r="C3" s="5" t="s">
        <v>469</v>
      </c>
      <c r="D3" s="97"/>
      <c r="E3" s="98"/>
    </row>
    <row r="4" spans="1:8" ht="15.75" x14ac:dyDescent="0.25">
      <c r="B4" s="4"/>
      <c r="C4" s="5" t="s">
        <v>172</v>
      </c>
      <c r="D4" s="97"/>
      <c r="E4" s="98"/>
    </row>
    <row r="5" spans="1:8" ht="0.75" customHeight="1" thickBot="1" x14ac:dyDescent="0.3">
      <c r="D5" s="126"/>
      <c r="E5" s="127"/>
      <c r="F5" s="126"/>
      <c r="G5" s="128"/>
      <c r="H5" s="129"/>
    </row>
    <row r="6" spans="1:8" ht="34.5" thickBot="1" x14ac:dyDescent="0.3">
      <c r="A6" s="104" t="s">
        <v>1</v>
      </c>
      <c r="B6" s="105" t="s">
        <v>2</v>
      </c>
      <c r="C6" s="105" t="s">
        <v>49</v>
      </c>
      <c r="D6" s="106" t="s">
        <v>4</v>
      </c>
      <c r="E6" s="107" t="s">
        <v>430</v>
      </c>
      <c r="F6" s="106" t="s">
        <v>186</v>
      </c>
      <c r="G6" s="108" t="s">
        <v>431</v>
      </c>
      <c r="H6" s="109" t="s">
        <v>432</v>
      </c>
    </row>
    <row r="7" spans="1:8" ht="23.25" customHeight="1" x14ac:dyDescent="0.25">
      <c r="A7" s="227" t="s">
        <v>5</v>
      </c>
      <c r="B7" s="228" t="s">
        <v>41</v>
      </c>
      <c r="C7" s="229" t="s">
        <v>42</v>
      </c>
      <c r="D7" s="230">
        <f>D8</f>
        <v>1783718</v>
      </c>
      <c r="E7" s="230">
        <f t="shared" ref="E7:H7" si="0">E8</f>
        <v>245983.18</v>
      </c>
      <c r="F7" s="230">
        <f t="shared" si="0"/>
        <v>2032201.18</v>
      </c>
      <c r="G7" s="230">
        <f t="shared" si="0"/>
        <v>-53249.3</v>
      </c>
      <c r="H7" s="230">
        <f t="shared" si="0"/>
        <v>1982780.5299999998</v>
      </c>
    </row>
    <row r="8" spans="1:8" ht="15" customHeight="1" x14ac:dyDescent="0.25">
      <c r="A8" s="147" t="s">
        <v>50</v>
      </c>
      <c r="B8" s="148" t="s">
        <v>51</v>
      </c>
      <c r="C8" s="149" t="s">
        <v>52</v>
      </c>
      <c r="D8" s="150">
        <f>D9+D13+D104+D309+D359</f>
        <v>1783718</v>
      </c>
      <c r="E8" s="151">
        <f>E9+E13+E104+E309+E359</f>
        <v>245983.18</v>
      </c>
      <c r="F8" s="151">
        <f>F9+F13+F104+F309+F359</f>
        <v>2032201.18</v>
      </c>
      <c r="G8" s="152">
        <f>G9+G13+G104+G309+G359+G217</f>
        <v>-53249.3</v>
      </c>
      <c r="H8" s="152">
        <f>H9+H13+H104+H309+H359</f>
        <v>1982780.5299999998</v>
      </c>
    </row>
    <row r="9" spans="1:8" ht="15.75" customHeight="1" x14ac:dyDescent="0.25">
      <c r="A9" s="153" t="s">
        <v>53</v>
      </c>
      <c r="B9" s="46">
        <v>1008</v>
      </c>
      <c r="C9" s="47" t="s">
        <v>80</v>
      </c>
      <c r="D9" s="11">
        <f>D10</f>
        <v>0</v>
      </c>
      <c r="E9" s="53">
        <f t="shared" ref="E9:H11" si="1">E10</f>
        <v>5966.16</v>
      </c>
      <c r="F9" s="53">
        <f t="shared" si="1"/>
        <v>5966.16</v>
      </c>
      <c r="G9" s="124">
        <f t="shared" si="1"/>
        <v>0</v>
      </c>
      <c r="H9" s="154">
        <f t="shared" si="1"/>
        <v>5966.16</v>
      </c>
    </row>
    <row r="10" spans="1:8" ht="18" customHeight="1" x14ac:dyDescent="0.25">
      <c r="A10" s="155" t="s">
        <v>54</v>
      </c>
      <c r="B10" s="48" t="s">
        <v>416</v>
      </c>
      <c r="C10" s="10" t="s">
        <v>99</v>
      </c>
      <c r="D10" s="12">
        <f>D11</f>
        <v>0</v>
      </c>
      <c r="E10" s="54">
        <f>E11</f>
        <v>5966.16</v>
      </c>
      <c r="F10" s="54">
        <f t="shared" si="1"/>
        <v>5966.16</v>
      </c>
      <c r="G10" s="122">
        <f t="shared" si="1"/>
        <v>0</v>
      </c>
      <c r="H10" s="125">
        <f t="shared" si="1"/>
        <v>5966.16</v>
      </c>
    </row>
    <row r="11" spans="1:8" ht="16.5" customHeight="1" x14ac:dyDescent="0.25">
      <c r="A11" s="155" t="s">
        <v>417</v>
      </c>
      <c r="B11" s="48" t="s">
        <v>222</v>
      </c>
      <c r="C11" s="10" t="s">
        <v>419</v>
      </c>
      <c r="D11" s="12">
        <f>D12</f>
        <v>0</v>
      </c>
      <c r="E11" s="54">
        <f t="shared" si="1"/>
        <v>5966.16</v>
      </c>
      <c r="F11" s="54">
        <f t="shared" si="1"/>
        <v>5966.16</v>
      </c>
      <c r="G11" s="122">
        <f t="shared" si="1"/>
        <v>0</v>
      </c>
      <c r="H11" s="125">
        <f t="shared" si="1"/>
        <v>5966.16</v>
      </c>
    </row>
    <row r="12" spans="1:8" ht="14.25" customHeight="1" x14ac:dyDescent="0.25">
      <c r="A12" s="156" t="s">
        <v>404</v>
      </c>
      <c r="B12" s="28">
        <v>9222</v>
      </c>
      <c r="C12" s="29" t="s">
        <v>418</v>
      </c>
      <c r="D12" s="6">
        <v>0</v>
      </c>
      <c r="E12" s="55">
        <v>5966.16</v>
      </c>
      <c r="F12" s="61">
        <f t="shared" ref="F12" si="2">D12+E12</f>
        <v>5966.16</v>
      </c>
      <c r="G12" s="157">
        <v>0</v>
      </c>
      <c r="H12" s="157">
        <v>5966.16</v>
      </c>
    </row>
    <row r="13" spans="1:8" x14ac:dyDescent="0.25">
      <c r="A13" s="231" t="s">
        <v>53</v>
      </c>
      <c r="B13" s="232" t="s">
        <v>79</v>
      </c>
      <c r="C13" s="233" t="s">
        <v>80</v>
      </c>
      <c r="D13" s="234">
        <f>D14+D40+D86+D94+D80</f>
        <v>1396577</v>
      </c>
      <c r="E13" s="235">
        <f>E14+E40+E86+E94+E80</f>
        <v>227900</v>
      </c>
      <c r="F13" s="236">
        <f>F14+F40+F86+F94+F80</f>
        <v>1626977</v>
      </c>
      <c r="G13" s="237">
        <f>G14+G40+G86+G94+G80</f>
        <v>-41400</v>
      </c>
      <c r="H13" s="237">
        <f>H14+H40+H86+H94+H80</f>
        <v>1585892</v>
      </c>
    </row>
    <row r="14" spans="1:8" x14ac:dyDescent="0.25">
      <c r="A14" s="155" t="s">
        <v>54</v>
      </c>
      <c r="B14" s="48" t="s">
        <v>98</v>
      </c>
      <c r="C14" s="10" t="s">
        <v>99</v>
      </c>
      <c r="D14" s="12">
        <f>D15</f>
        <v>19344</v>
      </c>
      <c r="E14" s="54">
        <f t="shared" ref="E14:H14" si="3">E15</f>
        <v>1500</v>
      </c>
      <c r="F14" s="54">
        <f t="shared" si="3"/>
        <v>20844</v>
      </c>
      <c r="G14" s="83">
        <f t="shared" si="3"/>
        <v>3500</v>
      </c>
      <c r="H14" s="122">
        <f t="shared" si="3"/>
        <v>24344</v>
      </c>
    </row>
    <row r="15" spans="1:8" x14ac:dyDescent="0.25">
      <c r="A15" s="158" t="s">
        <v>6</v>
      </c>
      <c r="B15" s="31" t="s">
        <v>55</v>
      </c>
      <c r="C15" s="32" t="s">
        <v>56</v>
      </c>
      <c r="D15" s="13">
        <f>D16+D25</f>
        <v>19344</v>
      </c>
      <c r="E15" s="56">
        <f>E16+E25</f>
        <v>1500</v>
      </c>
      <c r="F15" s="56">
        <f>F16+F25</f>
        <v>20844</v>
      </c>
      <c r="G15" s="85">
        <f>G16+G25</f>
        <v>3500</v>
      </c>
      <c r="H15" s="123">
        <f>H16+H25+H38</f>
        <v>24344</v>
      </c>
    </row>
    <row r="16" spans="1:8" x14ac:dyDescent="0.25">
      <c r="A16" s="159" t="s">
        <v>6</v>
      </c>
      <c r="B16" s="40" t="s">
        <v>57</v>
      </c>
      <c r="C16" s="41" t="s">
        <v>58</v>
      </c>
      <c r="D16" s="14">
        <f>D17</f>
        <v>670</v>
      </c>
      <c r="E16" s="63">
        <f t="shared" ref="E16:H17" si="4">E17</f>
        <v>0</v>
      </c>
      <c r="F16" s="63">
        <f t="shared" si="4"/>
        <v>670</v>
      </c>
      <c r="G16" s="90">
        <f t="shared" si="4"/>
        <v>0</v>
      </c>
      <c r="H16" s="160">
        <f t="shared" si="4"/>
        <v>670</v>
      </c>
    </row>
    <row r="17" spans="1:8" x14ac:dyDescent="0.25">
      <c r="A17" s="161" t="s">
        <v>6</v>
      </c>
      <c r="B17" s="49" t="s">
        <v>100</v>
      </c>
      <c r="C17" s="50" t="s">
        <v>101</v>
      </c>
      <c r="D17" s="15">
        <f>D18</f>
        <v>670</v>
      </c>
      <c r="E17" s="58">
        <f t="shared" si="4"/>
        <v>0</v>
      </c>
      <c r="F17" s="58">
        <f t="shared" si="4"/>
        <v>670</v>
      </c>
      <c r="G17" s="86">
        <f t="shared" si="4"/>
        <v>0</v>
      </c>
      <c r="H17" s="162">
        <f t="shared" si="4"/>
        <v>670</v>
      </c>
    </row>
    <row r="18" spans="1:8" x14ac:dyDescent="0.25">
      <c r="A18" s="163" t="s">
        <v>9</v>
      </c>
      <c r="B18" s="35" t="s">
        <v>43</v>
      </c>
      <c r="C18" s="36" t="s">
        <v>44</v>
      </c>
      <c r="D18" s="16">
        <f>D19+D21+D23</f>
        <v>670</v>
      </c>
      <c r="E18" s="59">
        <f t="shared" ref="E18:H18" si="5">E19+E21+E23</f>
        <v>0</v>
      </c>
      <c r="F18" s="59">
        <f t="shared" si="5"/>
        <v>670</v>
      </c>
      <c r="G18" s="87">
        <f t="shared" si="5"/>
        <v>0</v>
      </c>
      <c r="H18" s="101">
        <f t="shared" si="5"/>
        <v>670</v>
      </c>
    </row>
    <row r="19" spans="1:8" x14ac:dyDescent="0.25">
      <c r="A19" s="164" t="s">
        <v>0</v>
      </c>
      <c r="B19" s="37" t="s">
        <v>73</v>
      </c>
      <c r="C19" s="38" t="s">
        <v>74</v>
      </c>
      <c r="D19" s="17">
        <f t="shared" ref="D19:H19" si="6">D20</f>
        <v>404</v>
      </c>
      <c r="E19" s="60">
        <f t="shared" si="6"/>
        <v>0</v>
      </c>
      <c r="F19" s="60">
        <f t="shared" si="6"/>
        <v>404</v>
      </c>
      <c r="G19" s="88">
        <f t="shared" si="6"/>
        <v>0</v>
      </c>
      <c r="H19" s="102">
        <f t="shared" si="6"/>
        <v>404</v>
      </c>
    </row>
    <row r="20" spans="1:8" x14ac:dyDescent="0.25">
      <c r="A20" s="165" t="s">
        <v>192</v>
      </c>
      <c r="B20" s="30" t="s">
        <v>73</v>
      </c>
      <c r="C20" s="7" t="s">
        <v>74</v>
      </c>
      <c r="D20" s="1">
        <v>404</v>
      </c>
      <c r="E20" s="61">
        <v>0</v>
      </c>
      <c r="F20" s="61">
        <f t="shared" ref="F20" si="7">D20+E20</f>
        <v>404</v>
      </c>
      <c r="G20" s="84">
        <v>0</v>
      </c>
      <c r="H20" s="157">
        <f>F20+G20</f>
        <v>404</v>
      </c>
    </row>
    <row r="21" spans="1:8" x14ac:dyDescent="0.25">
      <c r="A21" s="164" t="s">
        <v>0</v>
      </c>
      <c r="B21" s="37" t="s">
        <v>61</v>
      </c>
      <c r="C21" s="38" t="s">
        <v>62</v>
      </c>
      <c r="D21" s="17">
        <f t="shared" ref="D21:H21" si="8">D22</f>
        <v>133</v>
      </c>
      <c r="E21" s="60">
        <f t="shared" si="8"/>
        <v>0</v>
      </c>
      <c r="F21" s="60">
        <f t="shared" si="8"/>
        <v>133</v>
      </c>
      <c r="G21" s="88">
        <f t="shared" si="8"/>
        <v>0</v>
      </c>
      <c r="H21" s="102">
        <f t="shared" si="8"/>
        <v>133</v>
      </c>
    </row>
    <row r="22" spans="1:8" x14ac:dyDescent="0.25">
      <c r="A22" s="165" t="s">
        <v>193</v>
      </c>
      <c r="B22" s="30" t="s">
        <v>61</v>
      </c>
      <c r="C22" s="7" t="s">
        <v>62</v>
      </c>
      <c r="D22" s="1">
        <v>133</v>
      </c>
      <c r="E22" s="61">
        <v>0</v>
      </c>
      <c r="F22" s="61">
        <f t="shared" ref="F22" si="9">D22+E22</f>
        <v>133</v>
      </c>
      <c r="G22" s="84">
        <v>0</v>
      </c>
      <c r="H22" s="157">
        <f>F22+G22</f>
        <v>133</v>
      </c>
    </row>
    <row r="23" spans="1:8" x14ac:dyDescent="0.25">
      <c r="A23" s="164" t="s">
        <v>0</v>
      </c>
      <c r="B23" s="37" t="s">
        <v>59</v>
      </c>
      <c r="C23" s="38" t="s">
        <v>60</v>
      </c>
      <c r="D23" s="17">
        <f t="shared" ref="D23:H23" si="10">D24</f>
        <v>133</v>
      </c>
      <c r="E23" s="60">
        <f t="shared" si="10"/>
        <v>0</v>
      </c>
      <c r="F23" s="60">
        <f t="shared" si="10"/>
        <v>133</v>
      </c>
      <c r="G23" s="88">
        <f t="shared" si="10"/>
        <v>0</v>
      </c>
      <c r="H23" s="102">
        <f t="shared" si="10"/>
        <v>133</v>
      </c>
    </row>
    <row r="24" spans="1:8" x14ac:dyDescent="0.25">
      <c r="A24" s="165" t="s">
        <v>194</v>
      </c>
      <c r="B24" s="30" t="s">
        <v>59</v>
      </c>
      <c r="C24" s="7" t="s">
        <v>60</v>
      </c>
      <c r="D24" s="1">
        <v>133</v>
      </c>
      <c r="E24" s="61">
        <v>0</v>
      </c>
      <c r="F24" s="61">
        <f t="shared" ref="F24" si="11">D24+E24</f>
        <v>133</v>
      </c>
      <c r="G24" s="84">
        <v>0</v>
      </c>
      <c r="H24" s="157">
        <f>F24+G24</f>
        <v>133</v>
      </c>
    </row>
    <row r="25" spans="1:8" x14ac:dyDescent="0.25">
      <c r="A25" s="159" t="s">
        <v>6</v>
      </c>
      <c r="B25" s="40" t="s">
        <v>83</v>
      </c>
      <c r="C25" s="41" t="s">
        <v>84</v>
      </c>
      <c r="D25" s="14">
        <f>D26</f>
        <v>18674</v>
      </c>
      <c r="E25" s="63">
        <f t="shared" ref="E25:H25" si="12">E26</f>
        <v>1500</v>
      </c>
      <c r="F25" s="63">
        <f t="shared" si="12"/>
        <v>20174</v>
      </c>
      <c r="G25" s="90">
        <f>G26+G38</f>
        <v>3500</v>
      </c>
      <c r="H25" s="160">
        <f t="shared" si="12"/>
        <v>20174</v>
      </c>
    </row>
    <row r="26" spans="1:8" x14ac:dyDescent="0.25">
      <c r="A26" s="163" t="s">
        <v>9</v>
      </c>
      <c r="B26" s="35" t="s">
        <v>43</v>
      </c>
      <c r="C26" s="36" t="s">
        <v>44</v>
      </c>
      <c r="D26" s="16">
        <f>D27+D29+D31+D34+D36</f>
        <v>18674</v>
      </c>
      <c r="E26" s="59">
        <f t="shared" ref="E26" si="13">E27+E29+E31+E34+E36</f>
        <v>1500</v>
      </c>
      <c r="F26" s="59">
        <f>F27+F29+F31+F34+F36</f>
        <v>20174</v>
      </c>
      <c r="G26" s="101">
        <f>G27+G29+G31+G34+G36</f>
        <v>0</v>
      </c>
      <c r="H26" s="101">
        <f>H27+H29+H31+H34+H36</f>
        <v>20174</v>
      </c>
    </row>
    <row r="27" spans="1:8" x14ac:dyDescent="0.25">
      <c r="A27" s="164" t="s">
        <v>0</v>
      </c>
      <c r="B27" s="37" t="s">
        <v>73</v>
      </c>
      <c r="C27" s="38" t="s">
        <v>74</v>
      </c>
      <c r="D27" s="17">
        <f t="shared" ref="D27:H27" si="14">D28</f>
        <v>1600</v>
      </c>
      <c r="E27" s="60">
        <f t="shared" si="14"/>
        <v>0</v>
      </c>
      <c r="F27" s="60">
        <f t="shared" si="14"/>
        <v>1600</v>
      </c>
      <c r="G27" s="88">
        <f t="shared" si="14"/>
        <v>0</v>
      </c>
      <c r="H27" s="102">
        <f t="shared" si="14"/>
        <v>1600</v>
      </c>
    </row>
    <row r="28" spans="1:8" x14ac:dyDescent="0.25">
      <c r="A28" s="165" t="s">
        <v>195</v>
      </c>
      <c r="B28" s="30" t="s">
        <v>73</v>
      </c>
      <c r="C28" s="7" t="s">
        <v>74</v>
      </c>
      <c r="D28" s="1">
        <v>1600</v>
      </c>
      <c r="E28" s="61">
        <v>0</v>
      </c>
      <c r="F28" s="61">
        <f t="shared" ref="F28" si="15">D28+E28</f>
        <v>1600</v>
      </c>
      <c r="G28" s="84">
        <v>0</v>
      </c>
      <c r="H28" s="157">
        <f>F28+G28</f>
        <v>1600</v>
      </c>
    </row>
    <row r="29" spans="1:8" x14ac:dyDescent="0.25">
      <c r="A29" s="164" t="s">
        <v>0</v>
      </c>
      <c r="B29" s="37" t="s">
        <v>61</v>
      </c>
      <c r="C29" s="38" t="s">
        <v>62</v>
      </c>
      <c r="D29" s="17">
        <f t="shared" ref="D29:H29" si="16">D30</f>
        <v>11011</v>
      </c>
      <c r="E29" s="60">
        <f t="shared" si="16"/>
        <v>0</v>
      </c>
      <c r="F29" s="60">
        <f t="shared" si="16"/>
        <v>11011</v>
      </c>
      <c r="G29" s="88">
        <f t="shared" si="16"/>
        <v>0</v>
      </c>
      <c r="H29" s="102">
        <f t="shared" si="16"/>
        <v>11011</v>
      </c>
    </row>
    <row r="30" spans="1:8" x14ac:dyDescent="0.25">
      <c r="A30" s="165" t="s">
        <v>196</v>
      </c>
      <c r="B30" s="30" t="s">
        <v>61</v>
      </c>
      <c r="C30" s="7" t="s">
        <v>62</v>
      </c>
      <c r="D30" s="1">
        <v>11011</v>
      </c>
      <c r="E30" s="61">
        <v>0</v>
      </c>
      <c r="F30" s="61">
        <f t="shared" ref="F30" si="17">D30+E30</f>
        <v>11011</v>
      </c>
      <c r="G30" s="84">
        <v>0</v>
      </c>
      <c r="H30" s="157">
        <f>F30+G30</f>
        <v>11011</v>
      </c>
    </row>
    <row r="31" spans="1:8" x14ac:dyDescent="0.25">
      <c r="A31" s="164" t="s">
        <v>0</v>
      </c>
      <c r="B31" s="37" t="s">
        <v>59</v>
      </c>
      <c r="C31" s="38" t="s">
        <v>60</v>
      </c>
      <c r="D31" s="17">
        <f>D32+D33</f>
        <v>5663</v>
      </c>
      <c r="E31" s="60">
        <f t="shared" ref="E31:H31" si="18">E32+E33</f>
        <v>0</v>
      </c>
      <c r="F31" s="60">
        <f t="shared" si="18"/>
        <v>5663</v>
      </c>
      <c r="G31" s="88">
        <f t="shared" si="18"/>
        <v>0</v>
      </c>
      <c r="H31" s="102">
        <f t="shared" si="18"/>
        <v>5663</v>
      </c>
    </row>
    <row r="32" spans="1:8" x14ac:dyDescent="0.25">
      <c r="A32" s="165" t="s">
        <v>197</v>
      </c>
      <c r="B32" s="30" t="s">
        <v>59</v>
      </c>
      <c r="C32" s="7" t="s">
        <v>60</v>
      </c>
      <c r="D32" s="1">
        <v>5200</v>
      </c>
      <c r="E32" s="61">
        <v>0</v>
      </c>
      <c r="F32" s="61">
        <f t="shared" ref="F32:F33" si="19">D32+E32</f>
        <v>5200</v>
      </c>
      <c r="G32" s="84">
        <v>0</v>
      </c>
      <c r="H32" s="157">
        <f t="shared" ref="H32:H33" si="20">F32+G32</f>
        <v>5200</v>
      </c>
    </row>
    <row r="33" spans="1:8" x14ac:dyDescent="0.25">
      <c r="A33" s="165" t="s">
        <v>198</v>
      </c>
      <c r="B33" s="30" t="s">
        <v>59</v>
      </c>
      <c r="C33" s="7" t="s">
        <v>102</v>
      </c>
      <c r="D33" s="1">
        <v>463</v>
      </c>
      <c r="E33" s="61">
        <v>0</v>
      </c>
      <c r="F33" s="61">
        <f t="shared" si="19"/>
        <v>463</v>
      </c>
      <c r="G33" s="84">
        <v>0</v>
      </c>
      <c r="H33" s="157">
        <f t="shared" si="20"/>
        <v>463</v>
      </c>
    </row>
    <row r="34" spans="1:8" x14ac:dyDescent="0.25">
      <c r="A34" s="164" t="s">
        <v>0</v>
      </c>
      <c r="B34" s="37" t="s">
        <v>65</v>
      </c>
      <c r="C34" s="38" t="s">
        <v>66</v>
      </c>
      <c r="D34" s="17">
        <f t="shared" ref="D34:H36" si="21">D35</f>
        <v>400</v>
      </c>
      <c r="E34" s="60">
        <f t="shared" si="21"/>
        <v>1500</v>
      </c>
      <c r="F34" s="60">
        <f>F35</f>
        <v>1900</v>
      </c>
      <c r="G34" s="88">
        <f t="shared" si="21"/>
        <v>0</v>
      </c>
      <c r="H34" s="102">
        <f t="shared" si="21"/>
        <v>1900</v>
      </c>
    </row>
    <row r="35" spans="1:8" x14ac:dyDescent="0.25">
      <c r="A35" s="165" t="s">
        <v>199</v>
      </c>
      <c r="B35" s="30" t="s">
        <v>65</v>
      </c>
      <c r="C35" s="7" t="s">
        <v>66</v>
      </c>
      <c r="D35" s="1">
        <v>400</v>
      </c>
      <c r="E35" s="60">
        <v>1500</v>
      </c>
      <c r="F35" s="61">
        <f t="shared" ref="F35" si="22">D35+E35</f>
        <v>1900</v>
      </c>
      <c r="G35" s="84">
        <v>0</v>
      </c>
      <c r="H35" s="157">
        <f>F35+G35</f>
        <v>1900</v>
      </c>
    </row>
    <row r="36" spans="1:8" x14ac:dyDescent="0.25">
      <c r="A36" s="164"/>
      <c r="B36" s="37">
        <v>922</v>
      </c>
      <c r="C36" s="38" t="s">
        <v>169</v>
      </c>
      <c r="D36" s="17">
        <f>D37</f>
        <v>0</v>
      </c>
      <c r="E36" s="60">
        <f t="shared" ref="E36:F36" si="23">E37</f>
        <v>0</v>
      </c>
      <c r="F36" s="60">
        <f t="shared" si="23"/>
        <v>0</v>
      </c>
      <c r="G36" s="88">
        <v>0</v>
      </c>
      <c r="H36" s="102">
        <f t="shared" si="21"/>
        <v>0</v>
      </c>
    </row>
    <row r="37" spans="1:8" x14ac:dyDescent="0.25">
      <c r="A37" s="164"/>
      <c r="B37" s="30">
        <v>92221</v>
      </c>
      <c r="C37" s="7" t="s">
        <v>200</v>
      </c>
      <c r="D37" s="1">
        <v>0</v>
      </c>
      <c r="E37" s="61">
        <v>0</v>
      </c>
      <c r="F37" s="61">
        <f t="shared" ref="F37" si="24">D37+E37</f>
        <v>0</v>
      </c>
      <c r="G37" s="84">
        <v>0</v>
      </c>
      <c r="H37" s="157">
        <f>F37+G37</f>
        <v>0</v>
      </c>
    </row>
    <row r="38" spans="1:8" x14ac:dyDescent="0.25">
      <c r="A38" s="134" t="s">
        <v>6</v>
      </c>
      <c r="B38" s="135" t="s">
        <v>139</v>
      </c>
      <c r="C38" s="136" t="s">
        <v>458</v>
      </c>
      <c r="D38" s="137">
        <f>D39</f>
        <v>0</v>
      </c>
      <c r="E38" s="138">
        <f t="shared" ref="E38:H38" si="25">E39</f>
        <v>0</v>
      </c>
      <c r="F38" s="138">
        <f t="shared" si="25"/>
        <v>0</v>
      </c>
      <c r="G38" s="139">
        <f t="shared" si="25"/>
        <v>3500</v>
      </c>
      <c r="H38" s="140">
        <f t="shared" si="25"/>
        <v>3500</v>
      </c>
    </row>
    <row r="39" spans="1:8" x14ac:dyDescent="0.25">
      <c r="A39" s="166" t="s">
        <v>460</v>
      </c>
      <c r="B39" s="28" t="s">
        <v>139</v>
      </c>
      <c r="C39" s="29" t="s">
        <v>459</v>
      </c>
      <c r="D39" s="6">
        <v>0</v>
      </c>
      <c r="E39" s="55">
        <v>0</v>
      </c>
      <c r="F39" s="55">
        <v>0</v>
      </c>
      <c r="G39" s="121">
        <v>3500</v>
      </c>
      <c r="H39" s="133">
        <f>G39+F39</f>
        <v>3500</v>
      </c>
    </row>
    <row r="40" spans="1:8" ht="15.75" x14ac:dyDescent="0.25">
      <c r="A40" s="155" t="s">
        <v>54</v>
      </c>
      <c r="B40" s="48" t="s">
        <v>81</v>
      </c>
      <c r="C40" s="10" t="s">
        <v>82</v>
      </c>
      <c r="D40" s="12">
        <f>D41+D60+D73</f>
        <v>59733</v>
      </c>
      <c r="E40" s="54">
        <f>E41+E60+E73</f>
        <v>-6600</v>
      </c>
      <c r="F40" s="54">
        <f>F41+F60+F73</f>
        <v>55633</v>
      </c>
      <c r="G40" s="83">
        <f>G41+G60+G73</f>
        <v>-35000</v>
      </c>
      <c r="H40" s="167">
        <f>H41+H60+H73</f>
        <v>20948</v>
      </c>
    </row>
    <row r="41" spans="1:8" ht="13.5" customHeight="1" x14ac:dyDescent="0.25">
      <c r="A41" s="158" t="s">
        <v>6</v>
      </c>
      <c r="B41" s="31" t="s">
        <v>55</v>
      </c>
      <c r="C41" s="32" t="s">
        <v>56</v>
      </c>
      <c r="D41" s="13">
        <f>D42+D49</f>
        <v>46833</v>
      </c>
      <c r="E41" s="56">
        <f t="shared" ref="E41:G41" si="26">E42+E49</f>
        <v>0</v>
      </c>
      <c r="F41" s="56">
        <f t="shared" si="26"/>
        <v>49333</v>
      </c>
      <c r="G41" s="85">
        <f t="shared" si="26"/>
        <v>-37600</v>
      </c>
      <c r="H41" s="168">
        <f>H42+H49</f>
        <v>11733</v>
      </c>
    </row>
    <row r="42" spans="1:8" ht="14.25" customHeight="1" x14ac:dyDescent="0.25">
      <c r="A42" s="159" t="s">
        <v>6</v>
      </c>
      <c r="B42" s="40" t="s">
        <v>57</v>
      </c>
      <c r="C42" s="41" t="s">
        <v>58</v>
      </c>
      <c r="D42" s="14">
        <f>D43</f>
        <v>133</v>
      </c>
      <c r="E42" s="63">
        <f t="shared" ref="E42:H44" si="27">E43</f>
        <v>0</v>
      </c>
      <c r="F42" s="63">
        <f t="shared" si="27"/>
        <v>2633</v>
      </c>
      <c r="G42" s="90">
        <f t="shared" si="27"/>
        <v>0</v>
      </c>
      <c r="H42" s="132">
        <f t="shared" si="27"/>
        <v>2633</v>
      </c>
    </row>
    <row r="43" spans="1:8" ht="14.25" customHeight="1" x14ac:dyDescent="0.25">
      <c r="A43" s="161" t="s">
        <v>6</v>
      </c>
      <c r="B43" s="49" t="s">
        <v>100</v>
      </c>
      <c r="C43" s="50" t="s">
        <v>101</v>
      </c>
      <c r="D43" s="18">
        <f>D44</f>
        <v>133</v>
      </c>
      <c r="E43" s="62">
        <f t="shared" si="27"/>
        <v>0</v>
      </c>
      <c r="F43" s="62">
        <f t="shared" si="27"/>
        <v>2633</v>
      </c>
      <c r="G43" s="89">
        <f t="shared" si="27"/>
        <v>0</v>
      </c>
      <c r="H43" s="169">
        <f t="shared" si="27"/>
        <v>2633</v>
      </c>
    </row>
    <row r="44" spans="1:8" ht="13.5" customHeight="1" x14ac:dyDescent="0.25">
      <c r="A44" s="163" t="s">
        <v>9</v>
      </c>
      <c r="B44" s="35" t="s">
        <v>43</v>
      </c>
      <c r="C44" s="36" t="s">
        <v>44</v>
      </c>
      <c r="D44" s="16">
        <v>133</v>
      </c>
      <c r="E44" s="59">
        <v>0</v>
      </c>
      <c r="F44" s="59">
        <f>F45</f>
        <v>2633</v>
      </c>
      <c r="G44" s="87">
        <f t="shared" si="27"/>
        <v>0</v>
      </c>
      <c r="H44" s="101">
        <f t="shared" si="27"/>
        <v>2633</v>
      </c>
    </row>
    <row r="45" spans="1:8" x14ac:dyDescent="0.25">
      <c r="A45" s="164" t="s">
        <v>0</v>
      </c>
      <c r="B45" s="37" t="s">
        <v>61</v>
      </c>
      <c r="C45" s="38" t="s">
        <v>62</v>
      </c>
      <c r="D45" s="17">
        <f>SUM(D46:D48)</f>
        <v>133</v>
      </c>
      <c r="E45" s="60">
        <f t="shared" ref="E45:H45" si="28">SUM(E46:E48)</f>
        <v>0</v>
      </c>
      <c r="F45" s="60">
        <f t="shared" si="28"/>
        <v>2633</v>
      </c>
      <c r="G45" s="88">
        <f t="shared" si="28"/>
        <v>0</v>
      </c>
      <c r="H45" s="88">
        <f t="shared" si="28"/>
        <v>2633</v>
      </c>
    </row>
    <row r="46" spans="1:8" x14ac:dyDescent="0.25">
      <c r="A46" s="165" t="s">
        <v>201</v>
      </c>
      <c r="B46" s="30" t="s">
        <v>61</v>
      </c>
      <c r="C46" s="7" t="s">
        <v>62</v>
      </c>
      <c r="D46" s="1">
        <v>133</v>
      </c>
      <c r="E46" s="61">
        <v>0</v>
      </c>
      <c r="F46" s="61">
        <f t="shared" ref="F46" si="29">D46+E46</f>
        <v>133</v>
      </c>
      <c r="G46" s="84">
        <v>0</v>
      </c>
      <c r="H46" s="157">
        <f>F46+G46</f>
        <v>133</v>
      </c>
    </row>
    <row r="47" spans="1:8" x14ac:dyDescent="0.25">
      <c r="A47" s="165" t="s">
        <v>466</v>
      </c>
      <c r="B47" s="30">
        <v>323</v>
      </c>
      <c r="C47" s="7" t="s">
        <v>60</v>
      </c>
      <c r="D47" s="1">
        <v>0</v>
      </c>
      <c r="E47" s="61">
        <v>0</v>
      </c>
      <c r="F47" s="61">
        <v>2500</v>
      </c>
      <c r="G47" s="84">
        <v>0</v>
      </c>
      <c r="H47" s="157">
        <f t="shared" ref="H47:H48" si="30">F47+G47</f>
        <v>2500</v>
      </c>
    </row>
    <row r="48" spans="1:8" x14ac:dyDescent="0.25">
      <c r="A48" s="165" t="s">
        <v>467</v>
      </c>
      <c r="B48" s="30">
        <v>372</v>
      </c>
      <c r="C48" s="7" t="s">
        <v>64</v>
      </c>
      <c r="D48" s="1">
        <v>0</v>
      </c>
      <c r="E48" s="61">
        <v>0</v>
      </c>
      <c r="F48" s="61">
        <f t="shared" ref="F48" si="31">D48+E48</f>
        <v>0</v>
      </c>
      <c r="G48" s="84">
        <v>0</v>
      </c>
      <c r="H48" s="157">
        <f t="shared" si="30"/>
        <v>0</v>
      </c>
    </row>
    <row r="49" spans="1:8" x14ac:dyDescent="0.25">
      <c r="A49" s="159"/>
      <c r="B49" s="40" t="s">
        <v>83</v>
      </c>
      <c r="C49" s="41" t="s">
        <v>84</v>
      </c>
      <c r="D49" s="14">
        <f t="shared" ref="D49:H49" si="32">D50</f>
        <v>46700</v>
      </c>
      <c r="E49" s="63">
        <f t="shared" si="32"/>
        <v>0</v>
      </c>
      <c r="F49" s="63">
        <f t="shared" si="32"/>
        <v>46700</v>
      </c>
      <c r="G49" s="90">
        <f t="shared" si="32"/>
        <v>-37600</v>
      </c>
      <c r="H49" s="132">
        <f t="shared" si="32"/>
        <v>9100</v>
      </c>
    </row>
    <row r="50" spans="1:8" ht="12.75" customHeight="1" x14ac:dyDescent="0.25">
      <c r="A50" s="163" t="s">
        <v>9</v>
      </c>
      <c r="B50" s="35" t="s">
        <v>43</v>
      </c>
      <c r="C50" s="36" t="s">
        <v>44</v>
      </c>
      <c r="D50" s="16">
        <f>D51+D54+D58</f>
        <v>46700</v>
      </c>
      <c r="E50" s="59">
        <f>E51+E54+E58</f>
        <v>0</v>
      </c>
      <c r="F50" s="59">
        <f>F51+F54+F58</f>
        <v>46700</v>
      </c>
      <c r="G50" s="87">
        <f>G51+G54+G58</f>
        <v>-37600</v>
      </c>
      <c r="H50" s="101">
        <f>H51+H54+H58</f>
        <v>9100</v>
      </c>
    </row>
    <row r="51" spans="1:8" x14ac:dyDescent="0.25">
      <c r="A51" s="164" t="s">
        <v>0</v>
      </c>
      <c r="B51" s="37" t="s">
        <v>61</v>
      </c>
      <c r="C51" s="38" t="s">
        <v>62</v>
      </c>
      <c r="D51" s="17">
        <f>D52+D53</f>
        <v>200</v>
      </c>
      <c r="E51" s="60">
        <f>E52+E53</f>
        <v>0</v>
      </c>
      <c r="F51" s="60">
        <f>F52+F53</f>
        <v>200</v>
      </c>
      <c r="G51" s="88">
        <f>G52+G53</f>
        <v>0</v>
      </c>
      <c r="H51" s="102">
        <f>H52+H53</f>
        <v>200</v>
      </c>
    </row>
    <row r="52" spans="1:8" ht="11.25" customHeight="1" x14ac:dyDescent="0.25">
      <c r="A52" s="111" t="s">
        <v>202</v>
      </c>
      <c r="B52" s="30" t="s">
        <v>61</v>
      </c>
      <c r="C52" s="7" t="s">
        <v>203</v>
      </c>
      <c r="D52" s="1">
        <v>200</v>
      </c>
      <c r="E52" s="61">
        <v>0</v>
      </c>
      <c r="F52" s="61">
        <f t="shared" ref="F52:F53" si="33">D52+E52</f>
        <v>200</v>
      </c>
      <c r="G52" s="84">
        <v>0</v>
      </c>
      <c r="H52" s="157">
        <f t="shared" ref="H52:H53" si="34">F52+G52</f>
        <v>200</v>
      </c>
    </row>
    <row r="53" spans="1:8" ht="12.75" customHeight="1" x14ac:dyDescent="0.25">
      <c r="A53" s="111" t="s">
        <v>204</v>
      </c>
      <c r="B53" s="30" t="s">
        <v>61</v>
      </c>
      <c r="C53" s="7" t="s">
        <v>205</v>
      </c>
      <c r="D53" s="1">
        <v>0</v>
      </c>
      <c r="E53" s="61">
        <v>0</v>
      </c>
      <c r="F53" s="61">
        <f t="shared" si="33"/>
        <v>0</v>
      </c>
      <c r="G53" s="84">
        <v>0</v>
      </c>
      <c r="H53" s="157">
        <f t="shared" si="34"/>
        <v>0</v>
      </c>
    </row>
    <row r="54" spans="1:8" ht="13.5" customHeight="1" x14ac:dyDescent="0.25">
      <c r="A54" s="170" t="s">
        <v>0</v>
      </c>
      <c r="B54" s="37" t="s">
        <v>59</v>
      </c>
      <c r="C54" s="38" t="s">
        <v>60</v>
      </c>
      <c r="D54" s="17">
        <f>SUM(D55:D57)</f>
        <v>46500</v>
      </c>
      <c r="E54" s="60">
        <f t="shared" ref="E54:H54" si="35">SUM(E55:E57)</f>
        <v>0</v>
      </c>
      <c r="F54" s="60">
        <f t="shared" si="35"/>
        <v>46500</v>
      </c>
      <c r="G54" s="88">
        <f t="shared" si="35"/>
        <v>-37600</v>
      </c>
      <c r="H54" s="102">
        <f t="shared" si="35"/>
        <v>8900</v>
      </c>
    </row>
    <row r="55" spans="1:8" x14ac:dyDescent="0.25">
      <c r="A55" s="111" t="s">
        <v>206</v>
      </c>
      <c r="B55" s="30" t="s">
        <v>59</v>
      </c>
      <c r="C55" s="7" t="s">
        <v>103</v>
      </c>
      <c r="D55" s="1">
        <v>6500</v>
      </c>
      <c r="E55" s="61">
        <v>0</v>
      </c>
      <c r="F55" s="61">
        <f t="shared" ref="F55:F57" si="36">D55+E55</f>
        <v>6500</v>
      </c>
      <c r="G55" s="84">
        <v>-500</v>
      </c>
      <c r="H55" s="157">
        <f t="shared" ref="H55:H57" si="37">F55+G55</f>
        <v>6000</v>
      </c>
    </row>
    <row r="56" spans="1:8" x14ac:dyDescent="0.25">
      <c r="A56" s="111" t="s">
        <v>207</v>
      </c>
      <c r="B56" s="30" t="s">
        <v>59</v>
      </c>
      <c r="C56" s="7" t="s">
        <v>208</v>
      </c>
      <c r="D56" s="1">
        <v>4000</v>
      </c>
      <c r="E56" s="61">
        <v>0</v>
      </c>
      <c r="F56" s="61">
        <f t="shared" si="36"/>
        <v>4000</v>
      </c>
      <c r="G56" s="84">
        <v>-1100</v>
      </c>
      <c r="H56" s="157">
        <f t="shared" si="37"/>
        <v>2900</v>
      </c>
    </row>
    <row r="57" spans="1:8" x14ac:dyDescent="0.25">
      <c r="A57" s="111" t="s">
        <v>395</v>
      </c>
      <c r="B57" s="30">
        <v>323</v>
      </c>
      <c r="C57" s="7" t="s">
        <v>209</v>
      </c>
      <c r="D57" s="1">
        <v>36000</v>
      </c>
      <c r="E57" s="61">
        <v>0</v>
      </c>
      <c r="F57" s="61">
        <f t="shared" si="36"/>
        <v>36000</v>
      </c>
      <c r="G57" s="84">
        <v>-36000</v>
      </c>
      <c r="H57" s="157">
        <f t="shared" si="37"/>
        <v>0</v>
      </c>
    </row>
    <row r="58" spans="1:8" ht="12.75" customHeight="1" x14ac:dyDescent="0.25">
      <c r="A58" s="170"/>
      <c r="B58" s="37">
        <v>922</v>
      </c>
      <c r="C58" s="38" t="s">
        <v>169</v>
      </c>
      <c r="D58" s="17">
        <f>D59</f>
        <v>0</v>
      </c>
      <c r="E58" s="60">
        <f t="shared" ref="E58:H58" si="38">E59</f>
        <v>0</v>
      </c>
      <c r="F58" s="60">
        <f t="shared" si="38"/>
        <v>0</v>
      </c>
      <c r="G58" s="88">
        <f t="shared" si="38"/>
        <v>0</v>
      </c>
      <c r="H58" s="102">
        <f t="shared" si="38"/>
        <v>0</v>
      </c>
    </row>
    <row r="59" spans="1:8" x14ac:dyDescent="0.25">
      <c r="A59" s="164"/>
      <c r="B59" s="30">
        <v>92221</v>
      </c>
      <c r="C59" s="7" t="s">
        <v>200</v>
      </c>
      <c r="D59" s="1">
        <v>0</v>
      </c>
      <c r="E59" s="61">
        <v>0</v>
      </c>
      <c r="F59" s="61">
        <f t="shared" ref="F59" si="39">D59+E59</f>
        <v>0</v>
      </c>
      <c r="G59" s="84">
        <v>0</v>
      </c>
      <c r="H59" s="157">
        <f>F59+G59</f>
        <v>0</v>
      </c>
    </row>
    <row r="60" spans="1:8" ht="12" customHeight="1" x14ac:dyDescent="0.25">
      <c r="A60" s="158" t="s">
        <v>6</v>
      </c>
      <c r="B60" s="31" t="s">
        <v>12</v>
      </c>
      <c r="C60" s="32" t="s">
        <v>7</v>
      </c>
      <c r="D60" s="13">
        <f>D61</f>
        <v>12000</v>
      </c>
      <c r="E60" s="56">
        <f t="shared" ref="E60:H61" si="40">E61</f>
        <v>-6600</v>
      </c>
      <c r="F60" s="56">
        <f t="shared" si="40"/>
        <v>5400</v>
      </c>
      <c r="G60" s="85">
        <f t="shared" si="40"/>
        <v>2600</v>
      </c>
      <c r="H60" s="168">
        <f t="shared" si="40"/>
        <v>8315</v>
      </c>
    </row>
    <row r="61" spans="1:8" ht="12.75" customHeight="1" x14ac:dyDescent="0.25">
      <c r="A61" s="159" t="s">
        <v>6</v>
      </c>
      <c r="B61" s="40" t="s">
        <v>215</v>
      </c>
      <c r="C61" s="41" t="s">
        <v>8</v>
      </c>
      <c r="D61" s="14">
        <f>D62</f>
        <v>12000</v>
      </c>
      <c r="E61" s="63">
        <f t="shared" si="40"/>
        <v>-6600</v>
      </c>
      <c r="F61" s="63">
        <f t="shared" si="40"/>
        <v>5400</v>
      </c>
      <c r="G61" s="90">
        <f t="shared" si="40"/>
        <v>2600</v>
      </c>
      <c r="H61" s="132">
        <f t="shared" si="40"/>
        <v>8315</v>
      </c>
    </row>
    <row r="62" spans="1:8" x14ac:dyDescent="0.25">
      <c r="A62" s="163" t="s">
        <v>9</v>
      </c>
      <c r="B62" s="35" t="s">
        <v>43</v>
      </c>
      <c r="C62" s="36" t="s">
        <v>44</v>
      </c>
      <c r="D62" s="16">
        <f>D63+D65+D67+D69</f>
        <v>12000</v>
      </c>
      <c r="E62" s="59">
        <f t="shared" ref="E62:G62" si="41">E63+E65+E67+E69</f>
        <v>-6600</v>
      </c>
      <c r="F62" s="59">
        <f t="shared" si="41"/>
        <v>5400</v>
      </c>
      <c r="G62" s="101">
        <f t="shared" si="41"/>
        <v>2600</v>
      </c>
      <c r="H62" s="101">
        <f>H63+H65+H67+H69+H71</f>
        <v>8315</v>
      </c>
    </row>
    <row r="63" spans="1:8" ht="12.75" customHeight="1" x14ac:dyDescent="0.25">
      <c r="A63" s="164" t="s">
        <v>0</v>
      </c>
      <c r="B63" s="37" t="s">
        <v>73</v>
      </c>
      <c r="C63" s="38" t="s">
        <v>74</v>
      </c>
      <c r="D63" s="17">
        <f t="shared" ref="D63:H63" si="42">D64</f>
        <v>4000</v>
      </c>
      <c r="E63" s="60">
        <f t="shared" si="42"/>
        <v>0</v>
      </c>
      <c r="F63" s="60">
        <f t="shared" si="42"/>
        <v>4000</v>
      </c>
      <c r="G63" s="88">
        <f t="shared" si="42"/>
        <v>0</v>
      </c>
      <c r="H63" s="102">
        <f t="shared" si="42"/>
        <v>4000</v>
      </c>
    </row>
    <row r="64" spans="1:8" x14ac:dyDescent="0.25">
      <c r="A64" s="165" t="s">
        <v>210</v>
      </c>
      <c r="B64" s="30" t="s">
        <v>73</v>
      </c>
      <c r="C64" s="7" t="s">
        <v>74</v>
      </c>
      <c r="D64" s="1">
        <v>4000</v>
      </c>
      <c r="E64" s="61">
        <v>0</v>
      </c>
      <c r="F64" s="61">
        <f t="shared" ref="F64" si="43">D64+E64</f>
        <v>4000</v>
      </c>
      <c r="G64" s="84">
        <v>0</v>
      </c>
      <c r="H64" s="157">
        <f t="shared" ref="H64" si="44">F64+G64</f>
        <v>4000</v>
      </c>
    </row>
    <row r="65" spans="1:8" ht="13.5" customHeight="1" x14ac:dyDescent="0.25">
      <c r="A65" s="164" t="s">
        <v>0</v>
      </c>
      <c r="B65" s="37" t="s">
        <v>61</v>
      </c>
      <c r="C65" s="38" t="s">
        <v>62</v>
      </c>
      <c r="D65" s="17">
        <f>D66</f>
        <v>3000</v>
      </c>
      <c r="E65" s="60">
        <f t="shared" ref="E65:H65" si="45">E66</f>
        <v>-2600</v>
      </c>
      <c r="F65" s="60">
        <f t="shared" si="45"/>
        <v>400</v>
      </c>
      <c r="G65" s="102">
        <f t="shared" si="45"/>
        <v>0</v>
      </c>
      <c r="H65" s="102">
        <f t="shared" si="45"/>
        <v>400</v>
      </c>
    </row>
    <row r="66" spans="1:8" x14ac:dyDescent="0.25">
      <c r="A66" s="165" t="s">
        <v>212</v>
      </c>
      <c r="B66" s="30" t="s">
        <v>61</v>
      </c>
      <c r="C66" s="7" t="s">
        <v>62</v>
      </c>
      <c r="D66" s="1">
        <v>3000</v>
      </c>
      <c r="E66" s="61">
        <v>-2600</v>
      </c>
      <c r="F66" s="61">
        <f t="shared" ref="F66" si="46">D66+E66</f>
        <v>400</v>
      </c>
      <c r="G66" s="84">
        <v>0</v>
      </c>
      <c r="H66" s="157">
        <f t="shared" ref="H66" si="47">F66+G66</f>
        <v>400</v>
      </c>
    </row>
    <row r="67" spans="1:8" ht="12.75" customHeight="1" x14ac:dyDescent="0.25">
      <c r="A67" s="164" t="s">
        <v>0</v>
      </c>
      <c r="B67" s="37" t="s">
        <v>59</v>
      </c>
      <c r="C67" s="38" t="s">
        <v>60</v>
      </c>
      <c r="D67" s="17">
        <f>D68</f>
        <v>4000</v>
      </c>
      <c r="E67" s="60">
        <f t="shared" ref="E67:H67" si="48">E68</f>
        <v>-3500</v>
      </c>
      <c r="F67" s="60">
        <f t="shared" si="48"/>
        <v>500</v>
      </c>
      <c r="G67" s="102">
        <f t="shared" si="48"/>
        <v>2800</v>
      </c>
      <c r="H67" s="102">
        <f t="shared" si="48"/>
        <v>3300</v>
      </c>
    </row>
    <row r="68" spans="1:8" x14ac:dyDescent="0.25">
      <c r="A68" s="165" t="s">
        <v>213</v>
      </c>
      <c r="B68" s="30" t="s">
        <v>59</v>
      </c>
      <c r="C68" s="7" t="s">
        <v>60</v>
      </c>
      <c r="D68" s="1">
        <v>4000</v>
      </c>
      <c r="E68" s="61">
        <v>-3500</v>
      </c>
      <c r="F68" s="61">
        <f t="shared" ref="F68" si="49">D68+E68</f>
        <v>500</v>
      </c>
      <c r="G68" s="84">
        <v>2800</v>
      </c>
      <c r="H68" s="157">
        <f t="shared" ref="H68" si="50">F68+G68</f>
        <v>3300</v>
      </c>
    </row>
    <row r="69" spans="1:8" ht="10.5" customHeight="1" x14ac:dyDescent="0.25">
      <c r="A69" s="164" t="s">
        <v>0</v>
      </c>
      <c r="B69" s="37" t="s">
        <v>65</v>
      </c>
      <c r="C69" s="38" t="s">
        <v>66</v>
      </c>
      <c r="D69" s="17">
        <f t="shared" ref="D69:H69" si="51">D70</f>
        <v>1000</v>
      </c>
      <c r="E69" s="60">
        <f t="shared" si="51"/>
        <v>-500</v>
      </c>
      <c r="F69" s="60">
        <f t="shared" si="51"/>
        <v>500</v>
      </c>
      <c r="G69" s="88">
        <f t="shared" si="51"/>
        <v>-200</v>
      </c>
      <c r="H69" s="102">
        <f t="shared" si="51"/>
        <v>300</v>
      </c>
    </row>
    <row r="70" spans="1:8" x14ac:dyDescent="0.25">
      <c r="A70" s="165" t="s">
        <v>214</v>
      </c>
      <c r="B70" s="30" t="s">
        <v>65</v>
      </c>
      <c r="C70" s="7" t="s">
        <v>66</v>
      </c>
      <c r="D70" s="1">
        <v>1000</v>
      </c>
      <c r="E70" s="61">
        <v>-500</v>
      </c>
      <c r="F70" s="61">
        <f t="shared" ref="F70" si="52">D70+E70</f>
        <v>500</v>
      </c>
      <c r="G70" s="84">
        <v>-200</v>
      </c>
      <c r="H70" s="157">
        <f t="shared" ref="H70:H72" si="53">F70+G70</f>
        <v>300</v>
      </c>
    </row>
    <row r="71" spans="1:8" ht="12" customHeight="1" x14ac:dyDescent="0.25">
      <c r="A71" s="171"/>
      <c r="B71" s="37">
        <v>322</v>
      </c>
      <c r="C71" s="38" t="s">
        <v>455</v>
      </c>
      <c r="D71" s="17">
        <v>0</v>
      </c>
      <c r="E71" s="60">
        <v>0</v>
      </c>
      <c r="F71" s="60">
        <v>0</v>
      </c>
      <c r="G71" s="88">
        <v>315</v>
      </c>
      <c r="H71" s="102">
        <f t="shared" si="53"/>
        <v>315</v>
      </c>
    </row>
    <row r="72" spans="1:8" x14ac:dyDescent="0.25">
      <c r="A72" s="172" t="s">
        <v>456</v>
      </c>
      <c r="B72" s="30">
        <v>322</v>
      </c>
      <c r="C72" s="7" t="s">
        <v>455</v>
      </c>
      <c r="D72" s="1">
        <v>0</v>
      </c>
      <c r="E72" s="61">
        <v>0</v>
      </c>
      <c r="F72" s="61">
        <v>0</v>
      </c>
      <c r="G72" s="84">
        <v>315</v>
      </c>
      <c r="H72" s="157">
        <f t="shared" si="53"/>
        <v>315</v>
      </c>
    </row>
    <row r="73" spans="1:8" ht="22.5" x14ac:dyDescent="0.25">
      <c r="A73" s="158" t="s">
        <v>6</v>
      </c>
      <c r="B73" s="31" t="s">
        <v>216</v>
      </c>
      <c r="C73" s="32" t="s">
        <v>191</v>
      </c>
      <c r="D73" s="13">
        <f>D74</f>
        <v>900</v>
      </c>
      <c r="E73" s="56">
        <f t="shared" ref="E73:H74" si="54">E74</f>
        <v>0</v>
      </c>
      <c r="F73" s="56">
        <f t="shared" si="54"/>
        <v>900</v>
      </c>
      <c r="G73" s="85">
        <f t="shared" si="54"/>
        <v>0</v>
      </c>
      <c r="H73" s="168">
        <f t="shared" si="54"/>
        <v>900</v>
      </c>
    </row>
    <row r="74" spans="1:8" ht="15.75" customHeight="1" x14ac:dyDescent="0.25">
      <c r="A74" s="159" t="s">
        <v>6</v>
      </c>
      <c r="B74" s="40" t="s">
        <v>217</v>
      </c>
      <c r="C74" s="41" t="s">
        <v>36</v>
      </c>
      <c r="D74" s="14">
        <f>D75</f>
        <v>900</v>
      </c>
      <c r="E74" s="63">
        <f t="shared" si="54"/>
        <v>0</v>
      </c>
      <c r="F74" s="132">
        <f t="shared" si="54"/>
        <v>900</v>
      </c>
      <c r="G74" s="132">
        <f t="shared" si="54"/>
        <v>0</v>
      </c>
      <c r="H74" s="132">
        <f t="shared" si="54"/>
        <v>900</v>
      </c>
    </row>
    <row r="75" spans="1:8" x14ac:dyDescent="0.25">
      <c r="A75" s="163" t="s">
        <v>9</v>
      </c>
      <c r="B75" s="35" t="s">
        <v>43</v>
      </c>
      <c r="C75" s="36" t="s">
        <v>44</v>
      </c>
      <c r="D75" s="16">
        <f>D76+D78</f>
        <v>900</v>
      </c>
      <c r="E75" s="59">
        <f t="shared" ref="E75:H75" si="55">E76+E78</f>
        <v>0</v>
      </c>
      <c r="F75" s="59">
        <f t="shared" si="55"/>
        <v>900</v>
      </c>
      <c r="G75" s="87">
        <f t="shared" si="55"/>
        <v>0</v>
      </c>
      <c r="H75" s="101">
        <f t="shared" si="55"/>
        <v>900</v>
      </c>
    </row>
    <row r="76" spans="1:8" ht="12.75" customHeight="1" x14ac:dyDescent="0.25">
      <c r="A76" s="164" t="s">
        <v>0</v>
      </c>
      <c r="B76" s="37" t="s">
        <v>59</v>
      </c>
      <c r="C76" s="38" t="s">
        <v>60</v>
      </c>
      <c r="D76" s="17">
        <f t="shared" ref="D76:H76" si="56">D77</f>
        <v>900</v>
      </c>
      <c r="E76" s="60">
        <f t="shared" si="56"/>
        <v>0</v>
      </c>
      <c r="F76" s="60">
        <f t="shared" si="56"/>
        <v>900</v>
      </c>
      <c r="G76" s="88">
        <f t="shared" si="56"/>
        <v>0</v>
      </c>
      <c r="H76" s="102">
        <f t="shared" si="56"/>
        <v>900</v>
      </c>
    </row>
    <row r="77" spans="1:8" ht="13.5" customHeight="1" x14ac:dyDescent="0.25">
      <c r="A77" s="111" t="s">
        <v>218</v>
      </c>
      <c r="B77" s="30" t="s">
        <v>59</v>
      </c>
      <c r="C77" s="7" t="s">
        <v>126</v>
      </c>
      <c r="D77" s="1">
        <v>900</v>
      </c>
      <c r="E77" s="61">
        <v>0</v>
      </c>
      <c r="F77" s="61">
        <f t="shared" ref="F77" si="57">D77+E77</f>
        <v>900</v>
      </c>
      <c r="G77" s="84">
        <v>0</v>
      </c>
      <c r="H77" s="157">
        <f t="shared" ref="H77" si="58">F77+G77</f>
        <v>900</v>
      </c>
    </row>
    <row r="78" spans="1:8" ht="11.25" customHeight="1" x14ac:dyDescent="0.25">
      <c r="A78" s="170" t="s">
        <v>0</v>
      </c>
      <c r="B78" s="37" t="s">
        <v>65</v>
      </c>
      <c r="C78" s="38" t="s">
        <v>66</v>
      </c>
      <c r="D78" s="17">
        <f t="shared" ref="D78:H78" si="59">D79</f>
        <v>0</v>
      </c>
      <c r="E78" s="60">
        <f t="shared" si="59"/>
        <v>0</v>
      </c>
      <c r="F78" s="60">
        <f t="shared" si="59"/>
        <v>0</v>
      </c>
      <c r="G78" s="88">
        <f t="shared" si="59"/>
        <v>0</v>
      </c>
      <c r="H78" s="102">
        <f t="shared" si="59"/>
        <v>0</v>
      </c>
    </row>
    <row r="79" spans="1:8" x14ac:dyDescent="0.25">
      <c r="A79" s="111" t="s">
        <v>219</v>
      </c>
      <c r="B79" s="30" t="s">
        <v>65</v>
      </c>
      <c r="C79" s="7" t="s">
        <v>127</v>
      </c>
      <c r="D79" s="1">
        <v>0</v>
      </c>
      <c r="E79" s="61">
        <v>0</v>
      </c>
      <c r="F79" s="61">
        <v>0</v>
      </c>
      <c r="G79" s="84">
        <v>0</v>
      </c>
      <c r="H79" s="157">
        <f t="shared" ref="H79" si="60">F79+G79</f>
        <v>0</v>
      </c>
    </row>
    <row r="80" spans="1:8" x14ac:dyDescent="0.25">
      <c r="A80" s="155" t="s">
        <v>54</v>
      </c>
      <c r="B80" s="48" t="s">
        <v>181</v>
      </c>
      <c r="C80" s="10" t="s">
        <v>462</v>
      </c>
      <c r="D80" s="12">
        <f>D81</f>
        <v>29000</v>
      </c>
      <c r="E80" s="54">
        <f t="shared" ref="E80:H84" si="61">E81</f>
        <v>0</v>
      </c>
      <c r="F80" s="54">
        <f t="shared" si="61"/>
        <v>29000</v>
      </c>
      <c r="G80" s="122">
        <f t="shared" si="61"/>
        <v>0</v>
      </c>
      <c r="H80" s="173">
        <f t="shared" si="61"/>
        <v>29000</v>
      </c>
    </row>
    <row r="81" spans="1:8" x14ac:dyDescent="0.25">
      <c r="A81" s="158" t="s">
        <v>6</v>
      </c>
      <c r="B81" s="31" t="s">
        <v>55</v>
      </c>
      <c r="C81" s="32" t="s">
        <v>56</v>
      </c>
      <c r="D81" s="13">
        <f>D82</f>
        <v>29000</v>
      </c>
      <c r="E81" s="56">
        <f t="shared" si="61"/>
        <v>0</v>
      </c>
      <c r="F81" s="56">
        <f t="shared" si="61"/>
        <v>29000</v>
      </c>
      <c r="G81" s="123">
        <f t="shared" si="61"/>
        <v>0</v>
      </c>
      <c r="H81" s="123">
        <f t="shared" si="61"/>
        <v>29000</v>
      </c>
    </row>
    <row r="82" spans="1:8" x14ac:dyDescent="0.25">
      <c r="A82" s="159" t="s">
        <v>6</v>
      </c>
      <c r="B82" s="40" t="s">
        <v>83</v>
      </c>
      <c r="C82" s="41" t="s">
        <v>84</v>
      </c>
      <c r="D82" s="14">
        <f>D83</f>
        <v>29000</v>
      </c>
      <c r="E82" s="63">
        <f t="shared" si="61"/>
        <v>0</v>
      </c>
      <c r="F82" s="63">
        <f t="shared" si="61"/>
        <v>29000</v>
      </c>
      <c r="G82" s="132">
        <f t="shared" si="61"/>
        <v>0</v>
      </c>
      <c r="H82" s="132">
        <f t="shared" si="61"/>
        <v>29000</v>
      </c>
    </row>
    <row r="83" spans="1:8" x14ac:dyDescent="0.25">
      <c r="A83" s="163" t="s">
        <v>9</v>
      </c>
      <c r="B83" s="35" t="s">
        <v>43</v>
      </c>
      <c r="C83" s="36" t="s">
        <v>44</v>
      </c>
      <c r="D83" s="16">
        <f>D84</f>
        <v>29000</v>
      </c>
      <c r="E83" s="59">
        <f t="shared" si="61"/>
        <v>0</v>
      </c>
      <c r="F83" s="59">
        <f t="shared" si="61"/>
        <v>29000</v>
      </c>
      <c r="G83" s="101">
        <f t="shared" si="61"/>
        <v>0</v>
      </c>
      <c r="H83" s="101">
        <f t="shared" si="61"/>
        <v>29000</v>
      </c>
    </row>
    <row r="84" spans="1:8" ht="11.25" customHeight="1" x14ac:dyDescent="0.25">
      <c r="A84" s="165"/>
      <c r="B84" s="37">
        <v>322</v>
      </c>
      <c r="C84" s="38" t="s">
        <v>62</v>
      </c>
      <c r="D84" s="17">
        <f>D85</f>
        <v>29000</v>
      </c>
      <c r="E84" s="60">
        <f t="shared" si="61"/>
        <v>0</v>
      </c>
      <c r="F84" s="60">
        <f t="shared" si="61"/>
        <v>29000</v>
      </c>
      <c r="G84" s="88">
        <f t="shared" si="61"/>
        <v>0</v>
      </c>
      <c r="H84" s="102">
        <f t="shared" si="61"/>
        <v>29000</v>
      </c>
    </row>
    <row r="85" spans="1:8" x14ac:dyDescent="0.25">
      <c r="A85" s="165" t="s">
        <v>221</v>
      </c>
      <c r="B85" s="30">
        <v>322</v>
      </c>
      <c r="C85" s="7" t="s">
        <v>62</v>
      </c>
      <c r="D85" s="1">
        <v>29000</v>
      </c>
      <c r="E85" s="61">
        <v>0</v>
      </c>
      <c r="F85" s="61">
        <f t="shared" ref="F85" si="62">D85+E85</f>
        <v>29000</v>
      </c>
      <c r="G85" s="84">
        <v>0</v>
      </c>
      <c r="H85" s="157">
        <f t="shared" ref="H85" si="63">F85+G85</f>
        <v>29000</v>
      </c>
    </row>
    <row r="86" spans="1:8" x14ac:dyDescent="0.25">
      <c r="A86" s="155" t="s">
        <v>54</v>
      </c>
      <c r="B86" s="48" t="s">
        <v>104</v>
      </c>
      <c r="C86" s="10" t="s">
        <v>105</v>
      </c>
      <c r="D86" s="12">
        <f>D87</f>
        <v>1223500</v>
      </c>
      <c r="E86" s="54">
        <f t="shared" ref="E86:H88" si="64">E87</f>
        <v>233000</v>
      </c>
      <c r="F86" s="54">
        <f t="shared" si="64"/>
        <v>1456500</v>
      </c>
      <c r="G86" s="83">
        <f t="shared" si="64"/>
        <v>-8500</v>
      </c>
      <c r="H86" s="174">
        <f t="shared" si="64"/>
        <v>1448000</v>
      </c>
    </row>
    <row r="87" spans="1:8" x14ac:dyDescent="0.25">
      <c r="A87" s="158" t="s">
        <v>6</v>
      </c>
      <c r="B87" s="31" t="s">
        <v>27</v>
      </c>
      <c r="C87" s="32" t="s">
        <v>18</v>
      </c>
      <c r="D87" s="13">
        <f>D88</f>
        <v>1223500</v>
      </c>
      <c r="E87" s="56">
        <f t="shared" si="64"/>
        <v>233000</v>
      </c>
      <c r="F87" s="56">
        <f t="shared" si="64"/>
        <v>1456500</v>
      </c>
      <c r="G87" s="85">
        <f t="shared" si="64"/>
        <v>-8500</v>
      </c>
      <c r="H87" s="123">
        <f t="shared" si="64"/>
        <v>1448000</v>
      </c>
    </row>
    <row r="88" spans="1:8" x14ac:dyDescent="0.25">
      <c r="A88" s="159" t="s">
        <v>6</v>
      </c>
      <c r="B88" s="40" t="s">
        <v>222</v>
      </c>
      <c r="C88" s="41" t="s">
        <v>19</v>
      </c>
      <c r="D88" s="14">
        <f>D89</f>
        <v>1223500</v>
      </c>
      <c r="E88" s="63">
        <f t="shared" si="64"/>
        <v>233000</v>
      </c>
      <c r="F88" s="63">
        <f t="shared" si="64"/>
        <v>1456500</v>
      </c>
      <c r="G88" s="90">
        <f t="shared" si="64"/>
        <v>-8500</v>
      </c>
      <c r="H88" s="132">
        <f t="shared" si="64"/>
        <v>1448000</v>
      </c>
    </row>
    <row r="89" spans="1:8" x14ac:dyDescent="0.25">
      <c r="A89" s="163" t="s">
        <v>9</v>
      </c>
      <c r="B89" s="35" t="s">
        <v>43</v>
      </c>
      <c r="C89" s="36" t="s">
        <v>44</v>
      </c>
      <c r="D89" s="16">
        <f>D90+D92</f>
        <v>1223500</v>
      </c>
      <c r="E89" s="59">
        <f t="shared" ref="E89" si="65">E90+E92</f>
        <v>233000</v>
      </c>
      <c r="F89" s="59">
        <f>F90+F92</f>
        <v>1456500</v>
      </c>
      <c r="G89" s="87">
        <f t="shared" ref="G89:H89" si="66">G90+G92</f>
        <v>-8500</v>
      </c>
      <c r="H89" s="101">
        <f t="shared" si="66"/>
        <v>1448000</v>
      </c>
    </row>
    <row r="90" spans="1:8" ht="12" customHeight="1" x14ac:dyDescent="0.25">
      <c r="A90" s="164" t="s">
        <v>0</v>
      </c>
      <c r="B90" s="37" t="s">
        <v>67</v>
      </c>
      <c r="C90" s="38" t="s">
        <v>68</v>
      </c>
      <c r="D90" s="17">
        <f>D91</f>
        <v>1050500</v>
      </c>
      <c r="E90" s="60">
        <f t="shared" ref="E90:H90" si="67">E91</f>
        <v>200000</v>
      </c>
      <c r="F90" s="60">
        <f t="shared" si="67"/>
        <v>1250500</v>
      </c>
      <c r="G90" s="88">
        <f t="shared" si="67"/>
        <v>-7700</v>
      </c>
      <c r="H90" s="102">
        <f t="shared" si="67"/>
        <v>1242800</v>
      </c>
    </row>
    <row r="91" spans="1:8" x14ac:dyDescent="0.25">
      <c r="A91" s="165" t="s">
        <v>224</v>
      </c>
      <c r="B91" s="30" t="s">
        <v>67</v>
      </c>
      <c r="C91" s="7" t="s">
        <v>128</v>
      </c>
      <c r="D91" s="1">
        <v>1050500</v>
      </c>
      <c r="E91" s="61">
        <v>200000</v>
      </c>
      <c r="F91" s="61">
        <f t="shared" ref="F91" si="68">D91+E91</f>
        <v>1250500</v>
      </c>
      <c r="G91" s="84">
        <v>-7700</v>
      </c>
      <c r="H91" s="157">
        <f t="shared" ref="H91" si="69">F91+G91</f>
        <v>1242800</v>
      </c>
    </row>
    <row r="92" spans="1:8" ht="10.5" customHeight="1" x14ac:dyDescent="0.25">
      <c r="A92" s="164" t="s">
        <v>0</v>
      </c>
      <c r="B92" s="37" t="s">
        <v>69</v>
      </c>
      <c r="C92" s="38" t="s">
        <v>70</v>
      </c>
      <c r="D92" s="17">
        <f>D93</f>
        <v>173000</v>
      </c>
      <c r="E92" s="60">
        <f t="shared" ref="E92:H92" si="70">E93</f>
        <v>33000</v>
      </c>
      <c r="F92" s="60">
        <f t="shared" si="70"/>
        <v>206000</v>
      </c>
      <c r="G92" s="88">
        <f t="shared" si="70"/>
        <v>-800</v>
      </c>
      <c r="H92" s="102">
        <f t="shared" si="70"/>
        <v>205200</v>
      </c>
    </row>
    <row r="93" spans="1:8" x14ac:dyDescent="0.25">
      <c r="A93" s="165" t="s">
        <v>223</v>
      </c>
      <c r="B93" s="30" t="s">
        <v>69</v>
      </c>
      <c r="C93" s="7" t="s">
        <v>70</v>
      </c>
      <c r="D93" s="1">
        <v>173000</v>
      </c>
      <c r="E93" s="61">
        <v>33000</v>
      </c>
      <c r="F93" s="61">
        <f t="shared" ref="F93" si="71">D93+E93</f>
        <v>206000</v>
      </c>
      <c r="G93" s="84">
        <v>-800</v>
      </c>
      <c r="H93" s="157">
        <f t="shared" ref="H93" si="72">F93+G93</f>
        <v>205200</v>
      </c>
    </row>
    <row r="94" spans="1:8" ht="22.5" x14ac:dyDescent="0.25">
      <c r="A94" s="155" t="s">
        <v>54</v>
      </c>
      <c r="B94" s="48" t="s">
        <v>106</v>
      </c>
      <c r="C94" s="10" t="s">
        <v>107</v>
      </c>
      <c r="D94" s="12">
        <f>D95</f>
        <v>65000</v>
      </c>
      <c r="E94" s="54">
        <f t="shared" ref="E94:H96" si="73">E95</f>
        <v>0</v>
      </c>
      <c r="F94" s="54">
        <f t="shared" si="73"/>
        <v>65000</v>
      </c>
      <c r="G94" s="83">
        <f t="shared" si="73"/>
        <v>-1400</v>
      </c>
      <c r="H94" s="175">
        <f t="shared" si="73"/>
        <v>63600</v>
      </c>
    </row>
    <row r="95" spans="1:8" x14ac:dyDescent="0.25">
      <c r="A95" s="158" t="s">
        <v>6</v>
      </c>
      <c r="B95" s="31" t="s">
        <v>27</v>
      </c>
      <c r="C95" s="32" t="s">
        <v>18</v>
      </c>
      <c r="D95" s="13">
        <f>D96</f>
        <v>65000</v>
      </c>
      <c r="E95" s="56">
        <f t="shared" si="73"/>
        <v>0</v>
      </c>
      <c r="F95" s="56">
        <f t="shared" si="73"/>
        <v>65000</v>
      </c>
      <c r="G95" s="85">
        <f t="shared" si="73"/>
        <v>-1400</v>
      </c>
      <c r="H95" s="123">
        <f t="shared" si="73"/>
        <v>63600</v>
      </c>
    </row>
    <row r="96" spans="1:8" x14ac:dyDescent="0.25">
      <c r="A96" s="159" t="s">
        <v>6</v>
      </c>
      <c r="B96" s="40" t="s">
        <v>222</v>
      </c>
      <c r="C96" s="41" t="s">
        <v>19</v>
      </c>
      <c r="D96" s="14">
        <f>D97</f>
        <v>65000</v>
      </c>
      <c r="E96" s="63">
        <f t="shared" si="73"/>
        <v>0</v>
      </c>
      <c r="F96" s="63">
        <f t="shared" si="73"/>
        <v>65000</v>
      </c>
      <c r="G96" s="90">
        <f t="shared" si="73"/>
        <v>-1400</v>
      </c>
      <c r="H96" s="132">
        <f t="shared" si="73"/>
        <v>63600</v>
      </c>
    </row>
    <row r="97" spans="1:8" x14ac:dyDescent="0.25">
      <c r="A97" s="163" t="s">
        <v>9</v>
      </c>
      <c r="B97" s="35" t="s">
        <v>43</v>
      </c>
      <c r="C97" s="36" t="s">
        <v>44</v>
      </c>
      <c r="D97" s="16">
        <f>D98+D100+D102</f>
        <v>65000</v>
      </c>
      <c r="E97" s="59">
        <f t="shared" ref="E97:H97" si="74">E98+E100+E102</f>
        <v>0</v>
      </c>
      <c r="F97" s="59">
        <f t="shared" si="74"/>
        <v>65000</v>
      </c>
      <c r="G97" s="87">
        <f t="shared" si="74"/>
        <v>-1400</v>
      </c>
      <c r="H97" s="101">
        <f t="shared" si="74"/>
        <v>63600</v>
      </c>
    </row>
    <row r="98" spans="1:8" ht="15" customHeight="1" x14ac:dyDescent="0.25">
      <c r="A98" s="164" t="s">
        <v>0</v>
      </c>
      <c r="B98" s="37" t="s">
        <v>71</v>
      </c>
      <c r="C98" s="38" t="s">
        <v>72</v>
      </c>
      <c r="D98" s="17">
        <f>D99</f>
        <v>45000</v>
      </c>
      <c r="E98" s="60">
        <f t="shared" ref="E98:H98" si="75">E99</f>
        <v>0</v>
      </c>
      <c r="F98" s="60">
        <f t="shared" si="75"/>
        <v>45000</v>
      </c>
      <c r="G98" s="88">
        <f t="shared" si="75"/>
        <v>-400</v>
      </c>
      <c r="H98" s="102">
        <f t="shared" si="75"/>
        <v>44600</v>
      </c>
    </row>
    <row r="99" spans="1:8" x14ac:dyDescent="0.25">
      <c r="A99" s="165" t="s">
        <v>226</v>
      </c>
      <c r="B99" s="30" t="s">
        <v>71</v>
      </c>
      <c r="C99" s="7" t="s">
        <v>72</v>
      </c>
      <c r="D99" s="1">
        <v>45000</v>
      </c>
      <c r="E99" s="61">
        <v>0</v>
      </c>
      <c r="F99" s="61">
        <f t="shared" ref="F99" si="76">D99+E99</f>
        <v>45000</v>
      </c>
      <c r="G99" s="84">
        <v>-400</v>
      </c>
      <c r="H99" s="157">
        <f t="shared" ref="H99" si="77">F99+G99</f>
        <v>44600</v>
      </c>
    </row>
    <row r="100" spans="1:8" ht="12" customHeight="1" x14ac:dyDescent="0.25">
      <c r="A100" s="164" t="s">
        <v>0</v>
      </c>
      <c r="B100" s="37" t="s">
        <v>73</v>
      </c>
      <c r="C100" s="38" t="s">
        <v>74</v>
      </c>
      <c r="D100" s="17">
        <f>D101</f>
        <v>16000</v>
      </c>
      <c r="E100" s="60">
        <f t="shared" ref="E100:H100" si="78">E101</f>
        <v>0</v>
      </c>
      <c r="F100" s="60">
        <f t="shared" si="78"/>
        <v>16000</v>
      </c>
      <c r="G100" s="88">
        <f t="shared" si="78"/>
        <v>500</v>
      </c>
      <c r="H100" s="102">
        <f t="shared" si="78"/>
        <v>16500</v>
      </c>
    </row>
    <row r="101" spans="1:8" x14ac:dyDescent="0.25">
      <c r="A101" s="165" t="s">
        <v>227</v>
      </c>
      <c r="B101" s="30" t="s">
        <v>73</v>
      </c>
      <c r="C101" s="7" t="s">
        <v>74</v>
      </c>
      <c r="D101" s="1">
        <v>16000</v>
      </c>
      <c r="E101" s="61">
        <v>0</v>
      </c>
      <c r="F101" s="61">
        <f t="shared" ref="F101" si="79">D101+E101</f>
        <v>16000</v>
      </c>
      <c r="G101" s="84">
        <v>500</v>
      </c>
      <c r="H101" s="157">
        <f t="shared" ref="H101" si="80">F101+G101</f>
        <v>16500</v>
      </c>
    </row>
    <row r="102" spans="1:8" ht="12.75" customHeight="1" x14ac:dyDescent="0.25">
      <c r="A102" s="164" t="s">
        <v>0</v>
      </c>
      <c r="B102" s="37" t="s">
        <v>65</v>
      </c>
      <c r="C102" s="38" t="s">
        <v>66</v>
      </c>
      <c r="D102" s="17">
        <f>D103</f>
        <v>4000</v>
      </c>
      <c r="E102" s="60">
        <f t="shared" ref="E102:H102" si="81">E103</f>
        <v>0</v>
      </c>
      <c r="F102" s="60">
        <f t="shared" si="81"/>
        <v>4000</v>
      </c>
      <c r="G102" s="88">
        <f t="shared" si="81"/>
        <v>-1500</v>
      </c>
      <c r="H102" s="102">
        <f t="shared" si="81"/>
        <v>2500</v>
      </c>
    </row>
    <row r="103" spans="1:8" x14ac:dyDescent="0.25">
      <c r="A103" s="165" t="s">
        <v>228</v>
      </c>
      <c r="B103" s="30" t="s">
        <v>65</v>
      </c>
      <c r="C103" s="7" t="s">
        <v>66</v>
      </c>
      <c r="D103" s="1">
        <v>4000</v>
      </c>
      <c r="E103" s="61">
        <v>0</v>
      </c>
      <c r="F103" s="61">
        <f t="shared" ref="F103" si="82">D103+E103</f>
        <v>4000</v>
      </c>
      <c r="G103" s="84">
        <v>-1500</v>
      </c>
      <c r="H103" s="157">
        <f t="shared" ref="H103" si="83">F103+G103</f>
        <v>2500</v>
      </c>
    </row>
    <row r="104" spans="1:8" ht="15.75" x14ac:dyDescent="0.25">
      <c r="A104" s="231" t="s">
        <v>53</v>
      </c>
      <c r="B104" s="232" t="s">
        <v>85</v>
      </c>
      <c r="C104" s="233" t="s">
        <v>86</v>
      </c>
      <c r="D104" s="234">
        <f>D105+D117+D168+D203+D209+D217+D229+D244+D290+D223</f>
        <v>357041</v>
      </c>
      <c r="E104" s="235">
        <f>E105+E117+E168+E203+E209+E217+E229+E244+E290+E223</f>
        <v>4480.34</v>
      </c>
      <c r="F104" s="236">
        <f>F105+F117+F168+F203+F209+F217+F229+F244+F290+F223</f>
        <v>361521.33999999997</v>
      </c>
      <c r="G104" s="238">
        <f t="shared" ref="G104" si="84">G105+G117+G168+G203+G209+G217+G229+G244+G290+G223</f>
        <v>-13765.65</v>
      </c>
      <c r="H104" s="239">
        <f>H105+H117+H168+H203+H209+H217+H229+H244+H290+H223</f>
        <v>347755.69</v>
      </c>
    </row>
    <row r="105" spans="1:8" x14ac:dyDescent="0.25">
      <c r="A105" s="155" t="s">
        <v>54</v>
      </c>
      <c r="B105" s="48" t="s">
        <v>108</v>
      </c>
      <c r="C105" s="10" t="s">
        <v>109</v>
      </c>
      <c r="D105" s="12">
        <f>D106</f>
        <v>1000</v>
      </c>
      <c r="E105" s="54">
        <f t="shared" ref="E105:H107" si="85">E106</f>
        <v>200</v>
      </c>
      <c r="F105" s="54">
        <f t="shared" si="85"/>
        <v>1200</v>
      </c>
      <c r="G105" s="83">
        <f t="shared" si="85"/>
        <v>-300</v>
      </c>
      <c r="H105" s="174">
        <f t="shared" si="85"/>
        <v>900</v>
      </c>
    </row>
    <row r="106" spans="1:8" x14ac:dyDescent="0.25">
      <c r="A106" s="158" t="s">
        <v>6</v>
      </c>
      <c r="B106" s="31" t="s">
        <v>34</v>
      </c>
      <c r="C106" s="32" t="s">
        <v>28</v>
      </c>
      <c r="D106" s="13">
        <f>D107</f>
        <v>1000</v>
      </c>
      <c r="E106" s="56">
        <f t="shared" si="85"/>
        <v>200</v>
      </c>
      <c r="F106" s="56">
        <f t="shared" si="85"/>
        <v>1200</v>
      </c>
      <c r="G106" s="85">
        <f t="shared" si="85"/>
        <v>-300</v>
      </c>
      <c r="H106" s="123">
        <f t="shared" si="85"/>
        <v>900</v>
      </c>
    </row>
    <row r="107" spans="1:8" x14ac:dyDescent="0.25">
      <c r="A107" s="159"/>
      <c r="B107" s="40" t="s">
        <v>229</v>
      </c>
      <c r="C107" s="41" t="s">
        <v>30</v>
      </c>
      <c r="D107" s="14">
        <f>D108</f>
        <v>1000</v>
      </c>
      <c r="E107" s="63">
        <f t="shared" si="85"/>
        <v>200</v>
      </c>
      <c r="F107" s="63">
        <f t="shared" si="85"/>
        <v>1200</v>
      </c>
      <c r="G107" s="90">
        <f>G108</f>
        <v>-300</v>
      </c>
      <c r="H107" s="132">
        <f t="shared" si="85"/>
        <v>900</v>
      </c>
    </row>
    <row r="108" spans="1:8" x14ac:dyDescent="0.25">
      <c r="A108" s="163" t="s">
        <v>9</v>
      </c>
      <c r="B108" s="35" t="s">
        <v>43</v>
      </c>
      <c r="C108" s="36" t="s">
        <v>44</v>
      </c>
      <c r="D108" s="16">
        <f>D109+D111+D113+D115</f>
        <v>1000</v>
      </c>
      <c r="E108" s="59">
        <f t="shared" ref="E108:H108" si="86">E109+E111+E113+E115</f>
        <v>200</v>
      </c>
      <c r="F108" s="59">
        <f t="shared" si="86"/>
        <v>1200</v>
      </c>
      <c r="G108" s="130">
        <f t="shared" si="86"/>
        <v>-300</v>
      </c>
      <c r="H108" s="130">
        <f t="shared" si="86"/>
        <v>900</v>
      </c>
    </row>
    <row r="109" spans="1:8" ht="13.5" customHeight="1" x14ac:dyDescent="0.25">
      <c r="A109" s="164" t="s">
        <v>0</v>
      </c>
      <c r="B109" s="37" t="s">
        <v>73</v>
      </c>
      <c r="C109" s="38" t="s">
        <v>74</v>
      </c>
      <c r="D109" s="17">
        <f>D110</f>
        <v>500</v>
      </c>
      <c r="E109" s="60">
        <f t="shared" ref="E109:H109" si="87">E110</f>
        <v>200</v>
      </c>
      <c r="F109" s="60">
        <f t="shared" si="87"/>
        <v>700</v>
      </c>
      <c r="G109" s="88">
        <f t="shared" si="87"/>
        <v>-100</v>
      </c>
      <c r="H109" s="102">
        <f t="shared" si="87"/>
        <v>600</v>
      </c>
    </row>
    <row r="110" spans="1:8" x14ac:dyDescent="0.25">
      <c r="A110" s="165" t="s">
        <v>230</v>
      </c>
      <c r="B110" s="30" t="s">
        <v>73</v>
      </c>
      <c r="C110" s="7" t="s">
        <v>74</v>
      </c>
      <c r="D110" s="1">
        <v>500</v>
      </c>
      <c r="E110" s="61">
        <v>200</v>
      </c>
      <c r="F110" s="61">
        <f t="shared" ref="F110" si="88">D110+E110</f>
        <v>700</v>
      </c>
      <c r="G110" s="84">
        <v>-100</v>
      </c>
      <c r="H110" s="157">
        <f t="shared" ref="H110" si="89">F110+G110</f>
        <v>600</v>
      </c>
    </row>
    <row r="111" spans="1:8" ht="13.5" customHeight="1" x14ac:dyDescent="0.25">
      <c r="A111" s="164" t="s">
        <v>0</v>
      </c>
      <c r="B111" s="37" t="s">
        <v>61</v>
      </c>
      <c r="C111" s="38" t="s">
        <v>62</v>
      </c>
      <c r="D111" s="17">
        <f>D112</f>
        <v>200</v>
      </c>
      <c r="E111" s="60">
        <f t="shared" ref="E111:H111" si="90">E112</f>
        <v>0</v>
      </c>
      <c r="F111" s="60">
        <f t="shared" si="90"/>
        <v>200</v>
      </c>
      <c r="G111" s="88">
        <f t="shared" si="90"/>
        <v>0</v>
      </c>
      <c r="H111" s="102">
        <f t="shared" si="90"/>
        <v>200</v>
      </c>
    </row>
    <row r="112" spans="1:8" x14ac:dyDescent="0.25">
      <c r="A112" s="165" t="s">
        <v>231</v>
      </c>
      <c r="B112" s="30" t="s">
        <v>61</v>
      </c>
      <c r="C112" s="7" t="s">
        <v>129</v>
      </c>
      <c r="D112" s="1">
        <v>200</v>
      </c>
      <c r="E112" s="61">
        <v>0</v>
      </c>
      <c r="F112" s="61">
        <f t="shared" ref="F112" si="91">D112+E112</f>
        <v>200</v>
      </c>
      <c r="G112" s="84">
        <v>0</v>
      </c>
      <c r="H112" s="157">
        <f t="shared" ref="H112" si="92">F112+G112</f>
        <v>200</v>
      </c>
    </row>
    <row r="113" spans="1:8" ht="12" customHeight="1" x14ac:dyDescent="0.25">
      <c r="A113" s="164" t="s">
        <v>0</v>
      </c>
      <c r="B113" s="37" t="s">
        <v>59</v>
      </c>
      <c r="C113" s="38" t="s">
        <v>60</v>
      </c>
      <c r="D113" s="17">
        <f>D114</f>
        <v>300</v>
      </c>
      <c r="E113" s="60">
        <f t="shared" ref="E113:H113" si="93">E114</f>
        <v>0</v>
      </c>
      <c r="F113" s="60">
        <f t="shared" si="93"/>
        <v>300</v>
      </c>
      <c r="G113" s="88">
        <f t="shared" si="93"/>
        <v>-200</v>
      </c>
      <c r="H113" s="102">
        <f t="shared" si="93"/>
        <v>100</v>
      </c>
    </row>
    <row r="114" spans="1:8" x14ac:dyDescent="0.25">
      <c r="A114" s="165" t="s">
        <v>232</v>
      </c>
      <c r="B114" s="30" t="s">
        <v>59</v>
      </c>
      <c r="C114" s="7" t="s">
        <v>60</v>
      </c>
      <c r="D114" s="1">
        <v>300</v>
      </c>
      <c r="E114" s="61">
        <v>0</v>
      </c>
      <c r="F114" s="61">
        <f t="shared" ref="F114:F116" si="94">D114+E114</f>
        <v>300</v>
      </c>
      <c r="G114" s="84">
        <v>-200</v>
      </c>
      <c r="H114" s="157">
        <f t="shared" ref="H114" si="95">F114+G114</f>
        <v>100</v>
      </c>
    </row>
    <row r="115" spans="1:8" ht="12" customHeight="1" x14ac:dyDescent="0.25">
      <c r="A115" s="164" t="s">
        <v>0</v>
      </c>
      <c r="B115" s="37" t="s">
        <v>65</v>
      </c>
      <c r="C115" s="38" t="s">
        <v>66</v>
      </c>
      <c r="D115" s="17">
        <f>D116</f>
        <v>0</v>
      </c>
      <c r="E115" s="60">
        <f t="shared" ref="E115:H115" si="96">E116</f>
        <v>0</v>
      </c>
      <c r="F115" s="60">
        <f t="shared" si="96"/>
        <v>0</v>
      </c>
      <c r="G115" s="88">
        <f t="shared" si="96"/>
        <v>0</v>
      </c>
      <c r="H115" s="102">
        <f t="shared" si="96"/>
        <v>0</v>
      </c>
    </row>
    <row r="116" spans="1:8" x14ac:dyDescent="0.25">
      <c r="A116" s="165" t="s">
        <v>233</v>
      </c>
      <c r="B116" s="30" t="s">
        <v>65</v>
      </c>
      <c r="C116" s="7" t="s">
        <v>66</v>
      </c>
      <c r="D116" s="1">
        <v>0</v>
      </c>
      <c r="E116" s="61">
        <v>0</v>
      </c>
      <c r="F116" s="61">
        <f t="shared" si="94"/>
        <v>0</v>
      </c>
      <c r="G116" s="84">
        <v>0</v>
      </c>
      <c r="H116" s="157">
        <f t="shared" ref="H116" si="97">F116+G116</f>
        <v>0</v>
      </c>
    </row>
    <row r="117" spans="1:8" ht="27" customHeight="1" x14ac:dyDescent="0.25">
      <c r="A117" s="155" t="s">
        <v>54</v>
      </c>
      <c r="B117" s="48" t="s">
        <v>110</v>
      </c>
      <c r="C117" s="10" t="s">
        <v>111</v>
      </c>
      <c r="D117" s="12">
        <f>D118+D134+D155+D132</f>
        <v>27500</v>
      </c>
      <c r="E117" s="54">
        <f>E118+E134+E155+E132+E150</f>
        <v>4292.67</v>
      </c>
      <c r="F117" s="54">
        <f t="shared" ref="F117" si="98">F118+F134+F155+F132+F150</f>
        <v>31792.67</v>
      </c>
      <c r="G117" s="125">
        <f>G118+G134+G155+G132+G150</f>
        <v>-1608</v>
      </c>
      <c r="H117" s="125">
        <f t="shared" ref="H117" si="99">H118+H134+H155+H132+H150</f>
        <v>30184.67</v>
      </c>
    </row>
    <row r="118" spans="1:8" x14ac:dyDescent="0.25">
      <c r="A118" s="158" t="s">
        <v>6</v>
      </c>
      <c r="B118" s="31" t="s">
        <v>17</v>
      </c>
      <c r="C118" s="32" t="s">
        <v>13</v>
      </c>
      <c r="D118" s="13">
        <f>D119</f>
        <v>3300</v>
      </c>
      <c r="E118" s="56">
        <f t="shared" ref="E118:H119" si="100">E119</f>
        <v>0</v>
      </c>
      <c r="F118" s="56">
        <f t="shared" si="100"/>
        <v>3300</v>
      </c>
      <c r="G118" s="85">
        <f t="shared" si="100"/>
        <v>-1200</v>
      </c>
      <c r="H118" s="168">
        <f t="shared" si="100"/>
        <v>2100</v>
      </c>
    </row>
    <row r="119" spans="1:8" ht="22.5" x14ac:dyDescent="0.25">
      <c r="A119" s="159" t="s">
        <v>6</v>
      </c>
      <c r="B119" s="40" t="s">
        <v>235</v>
      </c>
      <c r="C119" s="41" t="s">
        <v>14</v>
      </c>
      <c r="D119" s="14">
        <f>D120</f>
        <v>3300</v>
      </c>
      <c r="E119" s="63">
        <f t="shared" si="100"/>
        <v>0</v>
      </c>
      <c r="F119" s="63">
        <f t="shared" si="100"/>
        <v>3300</v>
      </c>
      <c r="G119" s="90">
        <f t="shared" si="100"/>
        <v>-1200</v>
      </c>
      <c r="H119" s="132">
        <f t="shared" si="100"/>
        <v>2100</v>
      </c>
    </row>
    <row r="120" spans="1:8" x14ac:dyDescent="0.25">
      <c r="A120" s="163" t="s">
        <v>9</v>
      </c>
      <c r="B120" s="35" t="s">
        <v>43</v>
      </c>
      <c r="C120" s="36" t="s">
        <v>44</v>
      </c>
      <c r="D120" s="16">
        <f>D121+D123+D126+D128+D130</f>
        <v>3300</v>
      </c>
      <c r="E120" s="59">
        <f>E121+E123+E126+E128+E130</f>
        <v>0</v>
      </c>
      <c r="F120" s="59">
        <f>F121+F123+F126+F128+F130</f>
        <v>3300</v>
      </c>
      <c r="G120" s="87">
        <f>G121+G123+G126+G128+G130</f>
        <v>-1200</v>
      </c>
      <c r="H120" s="101">
        <f>H121+H123+H126+H128+H130</f>
        <v>2100</v>
      </c>
    </row>
    <row r="121" spans="1:8" ht="10.5" customHeight="1" x14ac:dyDescent="0.25">
      <c r="A121" s="164" t="s">
        <v>0</v>
      </c>
      <c r="B121" s="37" t="s">
        <v>71</v>
      </c>
      <c r="C121" s="38" t="s">
        <v>72</v>
      </c>
      <c r="D121" s="17">
        <f>D122</f>
        <v>1500</v>
      </c>
      <c r="E121" s="60">
        <f t="shared" ref="E121:H121" si="101">E122</f>
        <v>0</v>
      </c>
      <c r="F121" s="60">
        <f t="shared" si="101"/>
        <v>1500</v>
      </c>
      <c r="G121" s="88">
        <f t="shared" si="101"/>
        <v>-1000</v>
      </c>
      <c r="H121" s="102">
        <f t="shared" si="101"/>
        <v>500</v>
      </c>
    </row>
    <row r="122" spans="1:8" x14ac:dyDescent="0.25">
      <c r="A122" s="165" t="s">
        <v>396</v>
      </c>
      <c r="B122" s="30" t="s">
        <v>71</v>
      </c>
      <c r="C122" s="7" t="s">
        <v>72</v>
      </c>
      <c r="D122" s="1">
        <v>1500</v>
      </c>
      <c r="E122" s="61">
        <v>0</v>
      </c>
      <c r="F122" s="61">
        <f t="shared" ref="F122" si="102">D122+E122</f>
        <v>1500</v>
      </c>
      <c r="G122" s="84">
        <v>-1000</v>
      </c>
      <c r="H122" s="157">
        <f t="shared" ref="H122" si="103">F122+G122</f>
        <v>500</v>
      </c>
    </row>
    <row r="123" spans="1:8" ht="12.75" customHeight="1" x14ac:dyDescent="0.25">
      <c r="A123" s="164" t="s">
        <v>0</v>
      </c>
      <c r="B123" s="37" t="s">
        <v>73</v>
      </c>
      <c r="C123" s="38" t="s">
        <v>74</v>
      </c>
      <c r="D123" s="17">
        <f>D124+D125</f>
        <v>500</v>
      </c>
      <c r="E123" s="60">
        <f t="shared" ref="E123:H123" si="104">E124+E125</f>
        <v>0</v>
      </c>
      <c r="F123" s="60">
        <f t="shared" si="104"/>
        <v>500</v>
      </c>
      <c r="G123" s="88">
        <f t="shared" si="104"/>
        <v>0</v>
      </c>
      <c r="H123" s="102">
        <f t="shared" si="104"/>
        <v>500</v>
      </c>
    </row>
    <row r="124" spans="1:8" ht="22.5" x14ac:dyDescent="0.25">
      <c r="A124" s="111" t="s">
        <v>239</v>
      </c>
      <c r="B124" s="30" t="s">
        <v>73</v>
      </c>
      <c r="C124" s="7" t="s">
        <v>130</v>
      </c>
      <c r="D124" s="1">
        <v>500</v>
      </c>
      <c r="E124" s="61">
        <v>0</v>
      </c>
      <c r="F124" s="61">
        <f t="shared" ref="F124:F125" si="105">D124+E124</f>
        <v>500</v>
      </c>
      <c r="G124" s="84">
        <v>0</v>
      </c>
      <c r="H124" s="157">
        <f t="shared" ref="H124:H125" si="106">F124+G124</f>
        <v>500</v>
      </c>
    </row>
    <row r="125" spans="1:8" ht="22.5" x14ac:dyDescent="0.25">
      <c r="A125" s="165" t="s">
        <v>240</v>
      </c>
      <c r="B125" s="37">
        <v>321</v>
      </c>
      <c r="C125" s="38" t="s">
        <v>241</v>
      </c>
      <c r="D125" s="17">
        <v>0</v>
      </c>
      <c r="E125" s="60">
        <v>0</v>
      </c>
      <c r="F125" s="60">
        <f t="shared" si="105"/>
        <v>0</v>
      </c>
      <c r="G125" s="88">
        <v>0</v>
      </c>
      <c r="H125" s="157">
        <f t="shared" si="106"/>
        <v>0</v>
      </c>
    </row>
    <row r="126" spans="1:8" x14ac:dyDescent="0.25">
      <c r="A126" s="164" t="s">
        <v>0</v>
      </c>
      <c r="B126" s="37" t="s">
        <v>61</v>
      </c>
      <c r="C126" s="38" t="s">
        <v>62</v>
      </c>
      <c r="D126" s="17">
        <f>D127</f>
        <v>300</v>
      </c>
      <c r="E126" s="60">
        <f t="shared" ref="E126:H126" si="107">E127</f>
        <v>0</v>
      </c>
      <c r="F126" s="60">
        <f t="shared" si="107"/>
        <v>300</v>
      </c>
      <c r="G126" s="88">
        <f t="shared" si="107"/>
        <v>-150</v>
      </c>
      <c r="H126" s="102">
        <f t="shared" si="107"/>
        <v>150</v>
      </c>
    </row>
    <row r="127" spans="1:8" x14ac:dyDescent="0.25">
      <c r="A127" s="165" t="s">
        <v>242</v>
      </c>
      <c r="B127" s="30" t="s">
        <v>61</v>
      </c>
      <c r="C127" s="7" t="s">
        <v>62</v>
      </c>
      <c r="D127" s="1">
        <v>300</v>
      </c>
      <c r="E127" s="61">
        <v>0</v>
      </c>
      <c r="F127" s="61">
        <f t="shared" ref="F127" si="108">D127+E127</f>
        <v>300</v>
      </c>
      <c r="G127" s="84">
        <v>-150</v>
      </c>
      <c r="H127" s="157">
        <f t="shared" ref="H127" si="109">F127+G127</f>
        <v>150</v>
      </c>
    </row>
    <row r="128" spans="1:8" ht="7.5" customHeight="1" x14ac:dyDescent="0.25">
      <c r="A128" s="164" t="s">
        <v>0</v>
      </c>
      <c r="B128" s="37" t="s">
        <v>59</v>
      </c>
      <c r="C128" s="38" t="s">
        <v>60</v>
      </c>
      <c r="D128" s="17">
        <f>D129</f>
        <v>1000</v>
      </c>
      <c r="E128" s="60">
        <f t="shared" ref="E128:H128" si="110">E129</f>
        <v>0</v>
      </c>
      <c r="F128" s="60">
        <f t="shared" si="110"/>
        <v>1000</v>
      </c>
      <c r="G128" s="88">
        <f t="shared" si="110"/>
        <v>-150</v>
      </c>
      <c r="H128" s="102">
        <f t="shared" si="110"/>
        <v>850</v>
      </c>
    </row>
    <row r="129" spans="1:8" ht="22.5" customHeight="1" x14ac:dyDescent="0.25">
      <c r="A129" s="111" t="s">
        <v>243</v>
      </c>
      <c r="B129" s="30" t="s">
        <v>59</v>
      </c>
      <c r="C129" s="7" t="s">
        <v>60</v>
      </c>
      <c r="D129" s="1">
        <v>1000</v>
      </c>
      <c r="E129" s="61">
        <v>0</v>
      </c>
      <c r="F129" s="61">
        <f t="shared" ref="F129" si="111">D129+E129</f>
        <v>1000</v>
      </c>
      <c r="G129" s="84">
        <v>-150</v>
      </c>
      <c r="H129" s="157">
        <f t="shared" ref="H129" si="112">F129+G129</f>
        <v>850</v>
      </c>
    </row>
    <row r="130" spans="1:8" ht="11.25" customHeight="1" x14ac:dyDescent="0.25">
      <c r="A130" s="170" t="s">
        <v>0</v>
      </c>
      <c r="B130" s="37" t="s">
        <v>65</v>
      </c>
      <c r="C130" s="38" t="s">
        <v>66</v>
      </c>
      <c r="D130" s="17">
        <f>D131</f>
        <v>0</v>
      </c>
      <c r="E130" s="60">
        <f t="shared" ref="E130:H130" si="113">E131</f>
        <v>0</v>
      </c>
      <c r="F130" s="60">
        <f t="shared" si="113"/>
        <v>0</v>
      </c>
      <c r="G130" s="88">
        <f t="shared" si="113"/>
        <v>100</v>
      </c>
      <c r="H130" s="102">
        <f t="shared" si="113"/>
        <v>100</v>
      </c>
    </row>
    <row r="131" spans="1:8" x14ac:dyDescent="0.25">
      <c r="A131" s="111" t="s">
        <v>244</v>
      </c>
      <c r="B131" s="30" t="s">
        <v>65</v>
      </c>
      <c r="C131" s="7" t="s">
        <v>66</v>
      </c>
      <c r="D131" s="1">
        <v>0</v>
      </c>
      <c r="E131" s="61">
        <v>0</v>
      </c>
      <c r="F131" s="61">
        <f t="shared" ref="F131" si="114">D131+E131</f>
        <v>0</v>
      </c>
      <c r="G131" s="84">
        <v>100</v>
      </c>
      <c r="H131" s="157">
        <f t="shared" ref="H131" si="115">F131+G131</f>
        <v>100</v>
      </c>
    </row>
    <row r="132" spans="1:8" x14ac:dyDescent="0.25">
      <c r="A132" s="158" t="s">
        <v>6</v>
      </c>
      <c r="B132" s="31" t="s">
        <v>414</v>
      </c>
      <c r="C132" s="32" t="s">
        <v>421</v>
      </c>
      <c r="D132" s="13">
        <f>D133</f>
        <v>300</v>
      </c>
      <c r="E132" s="56">
        <f t="shared" ref="E132:H132" si="116">E133</f>
        <v>0</v>
      </c>
      <c r="F132" s="56">
        <f t="shared" si="116"/>
        <v>300</v>
      </c>
      <c r="G132" s="85">
        <f t="shared" si="116"/>
        <v>0</v>
      </c>
      <c r="H132" s="168">
        <f t="shared" si="116"/>
        <v>300</v>
      </c>
    </row>
    <row r="133" spans="1:8" ht="21" x14ac:dyDescent="0.25">
      <c r="A133" s="176" t="s">
        <v>236</v>
      </c>
      <c r="B133" s="177" t="s">
        <v>71</v>
      </c>
      <c r="C133" s="110" t="s">
        <v>434</v>
      </c>
      <c r="D133" s="17">
        <v>300</v>
      </c>
      <c r="E133" s="60">
        <v>0</v>
      </c>
      <c r="F133" s="60">
        <f t="shared" ref="F133" si="117">D133+E133</f>
        <v>300</v>
      </c>
      <c r="G133" s="88">
        <v>0</v>
      </c>
      <c r="H133" s="157">
        <f t="shared" ref="H133" si="118">F133+G133</f>
        <v>300</v>
      </c>
    </row>
    <row r="134" spans="1:8" x14ac:dyDescent="0.25">
      <c r="A134" s="158" t="s">
        <v>6</v>
      </c>
      <c r="B134" s="31" t="s">
        <v>27</v>
      </c>
      <c r="C134" s="32" t="s">
        <v>18</v>
      </c>
      <c r="D134" s="13">
        <f>D135</f>
        <v>22900</v>
      </c>
      <c r="E134" s="56">
        <f t="shared" ref="E134:H135" si="119">E135</f>
        <v>2120</v>
      </c>
      <c r="F134" s="56">
        <f t="shared" si="119"/>
        <v>25020</v>
      </c>
      <c r="G134" s="85">
        <f t="shared" si="119"/>
        <v>-200</v>
      </c>
      <c r="H134" s="168">
        <f t="shared" si="119"/>
        <v>24820</v>
      </c>
    </row>
    <row r="135" spans="1:8" x14ac:dyDescent="0.25">
      <c r="A135" s="159" t="s">
        <v>6</v>
      </c>
      <c r="B135" s="40" t="s">
        <v>222</v>
      </c>
      <c r="C135" s="41" t="s">
        <v>19</v>
      </c>
      <c r="D135" s="14">
        <f>D136</f>
        <v>22900</v>
      </c>
      <c r="E135" s="63">
        <f t="shared" si="119"/>
        <v>2120</v>
      </c>
      <c r="F135" s="63">
        <f t="shared" si="119"/>
        <v>25020</v>
      </c>
      <c r="G135" s="90">
        <f t="shared" si="119"/>
        <v>-200</v>
      </c>
      <c r="H135" s="132">
        <f t="shared" si="119"/>
        <v>24820</v>
      </c>
    </row>
    <row r="136" spans="1:8" x14ac:dyDescent="0.25">
      <c r="A136" s="163" t="s">
        <v>9</v>
      </c>
      <c r="B136" s="35" t="s">
        <v>43</v>
      </c>
      <c r="C136" s="36" t="s">
        <v>44</v>
      </c>
      <c r="D136" s="16">
        <f>D137+D139+D141+D143+D145+D148</f>
        <v>22900</v>
      </c>
      <c r="E136" s="59">
        <f>E137+E139+E141+E143+E145+E148</f>
        <v>2120</v>
      </c>
      <c r="F136" s="59">
        <f>F137+F139+F141+F143+F145+F148</f>
        <v>25020</v>
      </c>
      <c r="G136" s="87">
        <f>G137+G139+G141+G143+G145+G148</f>
        <v>-200</v>
      </c>
      <c r="H136" s="101">
        <f>H137+H139+H141+H143+H145+H148</f>
        <v>24820</v>
      </c>
    </row>
    <row r="137" spans="1:8" ht="12" customHeight="1" x14ac:dyDescent="0.25">
      <c r="A137" s="164" t="s">
        <v>0</v>
      </c>
      <c r="B137" s="37" t="s">
        <v>71</v>
      </c>
      <c r="C137" s="38" t="s">
        <v>72</v>
      </c>
      <c r="D137" s="17">
        <f>D138</f>
        <v>2000</v>
      </c>
      <c r="E137" s="60">
        <f t="shared" ref="E137:H137" si="120">E138</f>
        <v>700</v>
      </c>
      <c r="F137" s="60">
        <f t="shared" si="120"/>
        <v>2700</v>
      </c>
      <c r="G137" s="88">
        <f t="shared" si="120"/>
        <v>1600</v>
      </c>
      <c r="H137" s="102">
        <f t="shared" si="120"/>
        <v>4300</v>
      </c>
    </row>
    <row r="138" spans="1:8" x14ac:dyDescent="0.25">
      <c r="A138" s="165" t="s">
        <v>245</v>
      </c>
      <c r="B138" s="30" t="s">
        <v>71</v>
      </c>
      <c r="C138" s="7" t="s">
        <v>72</v>
      </c>
      <c r="D138" s="1">
        <v>2000</v>
      </c>
      <c r="E138" s="61">
        <v>700</v>
      </c>
      <c r="F138" s="61">
        <f t="shared" ref="F138" si="121">D138+E138</f>
        <v>2700</v>
      </c>
      <c r="G138" s="84">
        <v>1600</v>
      </c>
      <c r="H138" s="157">
        <f t="shared" ref="H138" si="122">F138+G138</f>
        <v>4300</v>
      </c>
    </row>
    <row r="139" spans="1:8" ht="12.75" customHeight="1" x14ac:dyDescent="0.25">
      <c r="A139" s="164" t="s">
        <v>0</v>
      </c>
      <c r="B139" s="37" t="s">
        <v>73</v>
      </c>
      <c r="C139" s="38" t="s">
        <v>74</v>
      </c>
      <c r="D139" s="17">
        <f>D140</f>
        <v>500</v>
      </c>
      <c r="E139" s="60">
        <f t="shared" ref="E139:H139" si="123">E140</f>
        <v>0</v>
      </c>
      <c r="F139" s="60">
        <f t="shared" si="123"/>
        <v>500</v>
      </c>
      <c r="G139" s="88">
        <f t="shared" si="123"/>
        <v>-350</v>
      </c>
      <c r="H139" s="102">
        <f t="shared" si="123"/>
        <v>150</v>
      </c>
    </row>
    <row r="140" spans="1:8" ht="13.5" customHeight="1" x14ac:dyDescent="0.25">
      <c r="A140" s="165" t="s">
        <v>246</v>
      </c>
      <c r="B140" s="30" t="s">
        <v>73</v>
      </c>
      <c r="C140" s="7" t="s">
        <v>74</v>
      </c>
      <c r="D140" s="1">
        <v>500</v>
      </c>
      <c r="E140" s="61">
        <v>0</v>
      </c>
      <c r="F140" s="61">
        <f t="shared" ref="F140" si="124">D140+E140</f>
        <v>500</v>
      </c>
      <c r="G140" s="84">
        <v>-350</v>
      </c>
      <c r="H140" s="157">
        <f t="shared" ref="H140" si="125">F140+G140</f>
        <v>150</v>
      </c>
    </row>
    <row r="141" spans="1:8" ht="12.75" customHeight="1" x14ac:dyDescent="0.25">
      <c r="A141" s="164" t="s">
        <v>0</v>
      </c>
      <c r="B141" s="37" t="s">
        <v>61</v>
      </c>
      <c r="C141" s="38" t="s">
        <v>62</v>
      </c>
      <c r="D141" s="17">
        <f>D142</f>
        <v>400</v>
      </c>
      <c r="E141" s="60">
        <f t="shared" ref="E141:H141" si="126">E142</f>
        <v>0</v>
      </c>
      <c r="F141" s="60">
        <f t="shared" si="126"/>
        <v>400</v>
      </c>
      <c r="G141" s="88">
        <f t="shared" si="126"/>
        <v>-150</v>
      </c>
      <c r="H141" s="102">
        <f t="shared" si="126"/>
        <v>250</v>
      </c>
    </row>
    <row r="142" spans="1:8" x14ac:dyDescent="0.25">
      <c r="A142" s="165" t="s">
        <v>248</v>
      </c>
      <c r="B142" s="30" t="s">
        <v>61</v>
      </c>
      <c r="C142" s="7" t="s">
        <v>62</v>
      </c>
      <c r="D142" s="1">
        <v>400</v>
      </c>
      <c r="E142" s="61">
        <v>0</v>
      </c>
      <c r="F142" s="61">
        <f t="shared" ref="F142" si="127">D142+E142</f>
        <v>400</v>
      </c>
      <c r="G142" s="84">
        <v>-150</v>
      </c>
      <c r="H142" s="157">
        <f t="shared" ref="H142" si="128">F142+G142</f>
        <v>250</v>
      </c>
    </row>
    <row r="143" spans="1:8" ht="14.25" customHeight="1" x14ac:dyDescent="0.25">
      <c r="A143" s="164" t="s">
        <v>0</v>
      </c>
      <c r="B143" s="37" t="s">
        <v>59</v>
      </c>
      <c r="C143" s="38" t="s">
        <v>60</v>
      </c>
      <c r="D143" s="17">
        <f>D144</f>
        <v>2000</v>
      </c>
      <c r="E143" s="60">
        <f t="shared" ref="E143:H143" si="129">E144</f>
        <v>500</v>
      </c>
      <c r="F143" s="60">
        <f t="shared" si="129"/>
        <v>2500</v>
      </c>
      <c r="G143" s="88">
        <f t="shared" si="129"/>
        <v>-50</v>
      </c>
      <c r="H143" s="102">
        <f t="shared" si="129"/>
        <v>2450</v>
      </c>
    </row>
    <row r="144" spans="1:8" x14ac:dyDescent="0.25">
      <c r="A144" s="165" t="s">
        <v>249</v>
      </c>
      <c r="B144" s="30" t="s">
        <v>59</v>
      </c>
      <c r="C144" s="7" t="s">
        <v>60</v>
      </c>
      <c r="D144" s="1">
        <v>2000</v>
      </c>
      <c r="E144" s="61">
        <v>500</v>
      </c>
      <c r="F144" s="61">
        <f t="shared" ref="F144" si="130">D144+E144</f>
        <v>2500</v>
      </c>
      <c r="G144" s="84">
        <v>-50</v>
      </c>
      <c r="H144" s="157">
        <f t="shared" ref="H144" si="131">F144+G144</f>
        <v>2450</v>
      </c>
    </row>
    <row r="145" spans="1:8" ht="14.25" customHeight="1" x14ac:dyDescent="0.25">
      <c r="A145" s="164" t="s">
        <v>0</v>
      </c>
      <c r="B145" s="37" t="s">
        <v>65</v>
      </c>
      <c r="C145" s="38" t="s">
        <v>66</v>
      </c>
      <c r="D145" s="17">
        <f>SUM(D146:D147)</f>
        <v>0</v>
      </c>
      <c r="E145" s="60">
        <f>SUM(E146:E147)</f>
        <v>920</v>
      </c>
      <c r="F145" s="60">
        <f>SUM(F146:F147)</f>
        <v>920</v>
      </c>
      <c r="G145" s="88">
        <f>SUM(G146:G147)</f>
        <v>750</v>
      </c>
      <c r="H145" s="102">
        <f>SUM(H146:H147)</f>
        <v>1670</v>
      </c>
    </row>
    <row r="146" spans="1:8" x14ac:dyDescent="0.25">
      <c r="A146" s="165" t="s">
        <v>250</v>
      </c>
      <c r="B146" s="30" t="s">
        <v>65</v>
      </c>
      <c r="C146" s="7" t="s">
        <v>66</v>
      </c>
      <c r="D146" s="1">
        <v>0</v>
      </c>
      <c r="E146" s="61">
        <v>100</v>
      </c>
      <c r="F146" s="61">
        <f t="shared" ref="F146:F154" si="132">D146+E146</f>
        <v>100</v>
      </c>
      <c r="G146" s="84">
        <v>750</v>
      </c>
      <c r="H146" s="157">
        <f t="shared" ref="H146:H154" si="133">F146+G146</f>
        <v>850</v>
      </c>
    </row>
    <row r="147" spans="1:8" ht="20.25" customHeight="1" x14ac:dyDescent="0.25">
      <c r="A147" s="165" t="s">
        <v>401</v>
      </c>
      <c r="B147" s="30">
        <v>329</v>
      </c>
      <c r="C147" s="7" t="s">
        <v>402</v>
      </c>
      <c r="D147" s="1">
        <v>0</v>
      </c>
      <c r="E147" s="61">
        <v>820</v>
      </c>
      <c r="F147" s="61">
        <f t="shared" si="132"/>
        <v>820</v>
      </c>
      <c r="G147" s="84">
        <v>0</v>
      </c>
      <c r="H147" s="157">
        <f t="shared" si="133"/>
        <v>820</v>
      </c>
    </row>
    <row r="148" spans="1:8" ht="18" customHeight="1" x14ac:dyDescent="0.25">
      <c r="A148" s="164" t="s">
        <v>0</v>
      </c>
      <c r="B148" s="37" t="s">
        <v>63</v>
      </c>
      <c r="C148" s="38" t="s">
        <v>64</v>
      </c>
      <c r="D148" s="17">
        <f>D149</f>
        <v>18000</v>
      </c>
      <c r="E148" s="60">
        <f t="shared" ref="E148:H148" si="134">E149</f>
        <v>0</v>
      </c>
      <c r="F148" s="60">
        <f t="shared" si="134"/>
        <v>18000</v>
      </c>
      <c r="G148" s="88">
        <f t="shared" si="134"/>
        <v>-2000</v>
      </c>
      <c r="H148" s="102">
        <f t="shared" si="134"/>
        <v>16000</v>
      </c>
    </row>
    <row r="149" spans="1:8" ht="20.25" customHeight="1" x14ac:dyDescent="0.25">
      <c r="A149" s="165" t="s">
        <v>253</v>
      </c>
      <c r="B149" s="30" t="s">
        <v>63</v>
      </c>
      <c r="C149" s="7" t="s">
        <v>167</v>
      </c>
      <c r="D149" s="1">
        <v>18000</v>
      </c>
      <c r="E149" s="61">
        <v>0</v>
      </c>
      <c r="F149" s="61">
        <f t="shared" ref="F149" si="135">D149+E149</f>
        <v>18000</v>
      </c>
      <c r="G149" s="84">
        <v>-2000</v>
      </c>
      <c r="H149" s="157">
        <f t="shared" ref="H149" si="136">F149+G149</f>
        <v>16000</v>
      </c>
    </row>
    <row r="150" spans="1:8" x14ac:dyDescent="0.25">
      <c r="A150" s="178" t="s">
        <v>6</v>
      </c>
      <c r="B150" s="179" t="s">
        <v>420</v>
      </c>
      <c r="C150" s="180" t="s">
        <v>461</v>
      </c>
      <c r="D150" s="14">
        <f>SUM(D151:D154)</f>
        <v>0</v>
      </c>
      <c r="E150" s="63">
        <f t="shared" ref="E150:H150" si="137">SUM(E151:E154)</f>
        <v>2142.67</v>
      </c>
      <c r="F150" s="63">
        <f t="shared" si="137"/>
        <v>2142.67</v>
      </c>
      <c r="G150" s="90">
        <f t="shared" si="137"/>
        <v>0</v>
      </c>
      <c r="H150" s="160">
        <f t="shared" si="137"/>
        <v>2142.67</v>
      </c>
    </row>
    <row r="151" spans="1:8" ht="21" x14ac:dyDescent="0.25">
      <c r="A151" s="176" t="s">
        <v>251</v>
      </c>
      <c r="B151" s="181">
        <v>329</v>
      </c>
      <c r="C151" s="110" t="s">
        <v>360</v>
      </c>
      <c r="D151" s="23">
        <v>0</v>
      </c>
      <c r="E151" s="64">
        <v>1679</v>
      </c>
      <c r="F151" s="64">
        <f t="shared" si="132"/>
        <v>1679</v>
      </c>
      <c r="G151" s="92">
        <v>0</v>
      </c>
      <c r="H151" s="182">
        <f t="shared" si="133"/>
        <v>1679</v>
      </c>
    </row>
    <row r="152" spans="1:8" ht="21" x14ac:dyDescent="0.25">
      <c r="A152" s="183"/>
      <c r="B152" s="181">
        <v>329</v>
      </c>
      <c r="C152" s="110" t="s">
        <v>361</v>
      </c>
      <c r="D152" s="23">
        <v>0</v>
      </c>
      <c r="E152" s="64">
        <v>91.2</v>
      </c>
      <c r="F152" s="64">
        <f t="shared" si="132"/>
        <v>91.2</v>
      </c>
      <c r="G152" s="92">
        <v>0</v>
      </c>
      <c r="H152" s="182">
        <f t="shared" si="133"/>
        <v>91.2</v>
      </c>
    </row>
    <row r="153" spans="1:8" ht="21" x14ac:dyDescent="0.25">
      <c r="A153" s="183"/>
      <c r="B153" s="181">
        <v>329</v>
      </c>
      <c r="C153" s="110" t="s">
        <v>362</v>
      </c>
      <c r="D153" s="23">
        <v>0</v>
      </c>
      <c r="E153" s="64">
        <v>372.07</v>
      </c>
      <c r="F153" s="64">
        <f t="shared" si="132"/>
        <v>372.07</v>
      </c>
      <c r="G153" s="92">
        <v>0</v>
      </c>
      <c r="H153" s="182">
        <f t="shared" si="133"/>
        <v>372.07</v>
      </c>
    </row>
    <row r="154" spans="1:8" ht="21" x14ac:dyDescent="0.25">
      <c r="A154" s="183"/>
      <c r="B154" s="181">
        <v>329</v>
      </c>
      <c r="C154" s="110" t="s">
        <v>363</v>
      </c>
      <c r="D154" s="23">
        <v>0</v>
      </c>
      <c r="E154" s="64">
        <v>0.4</v>
      </c>
      <c r="F154" s="64">
        <f t="shared" si="132"/>
        <v>0.4</v>
      </c>
      <c r="G154" s="92">
        <v>0</v>
      </c>
      <c r="H154" s="182">
        <f t="shared" si="133"/>
        <v>0.4</v>
      </c>
    </row>
    <row r="155" spans="1:8" ht="16.5" customHeight="1" x14ac:dyDescent="0.25">
      <c r="A155" s="159" t="s">
        <v>6</v>
      </c>
      <c r="B155" s="40" t="s">
        <v>27</v>
      </c>
      <c r="C155" s="41" t="s">
        <v>39</v>
      </c>
      <c r="D155" s="14">
        <f>D156</f>
        <v>1000</v>
      </c>
      <c r="E155" s="63">
        <f t="shared" ref="E155:H156" si="138">E156</f>
        <v>30</v>
      </c>
      <c r="F155" s="63">
        <f t="shared" si="138"/>
        <v>1030</v>
      </c>
      <c r="G155" s="90">
        <f t="shared" si="138"/>
        <v>-208</v>
      </c>
      <c r="H155" s="160">
        <f t="shared" si="138"/>
        <v>822</v>
      </c>
    </row>
    <row r="156" spans="1:8" ht="14.25" customHeight="1" x14ac:dyDescent="0.25">
      <c r="A156" s="161" t="s">
        <v>6</v>
      </c>
      <c r="B156" s="49" t="s">
        <v>254</v>
      </c>
      <c r="C156" s="50" t="s">
        <v>463</v>
      </c>
      <c r="D156" s="18">
        <f>D157</f>
        <v>1000</v>
      </c>
      <c r="E156" s="62">
        <f t="shared" si="138"/>
        <v>30</v>
      </c>
      <c r="F156" s="62">
        <f t="shared" si="138"/>
        <v>1030</v>
      </c>
      <c r="G156" s="89">
        <f t="shared" si="138"/>
        <v>-208</v>
      </c>
      <c r="H156" s="169">
        <f t="shared" si="138"/>
        <v>822</v>
      </c>
    </row>
    <row r="157" spans="1:8" ht="15" customHeight="1" x14ac:dyDescent="0.25">
      <c r="A157" s="163" t="s">
        <v>9</v>
      </c>
      <c r="B157" s="35" t="s">
        <v>43</v>
      </c>
      <c r="C157" s="36" t="s">
        <v>44</v>
      </c>
      <c r="D157" s="16">
        <f>D158+D162+D164+D166+D160</f>
        <v>1000</v>
      </c>
      <c r="E157" s="59">
        <f t="shared" ref="E157:H157" si="139">E158+E162+E164+E166+E160</f>
        <v>30</v>
      </c>
      <c r="F157" s="59">
        <f t="shared" si="139"/>
        <v>1030</v>
      </c>
      <c r="G157" s="87">
        <f t="shared" si="139"/>
        <v>-208</v>
      </c>
      <c r="H157" s="101">
        <f t="shared" si="139"/>
        <v>822</v>
      </c>
    </row>
    <row r="158" spans="1:8" ht="22.5" customHeight="1" x14ac:dyDescent="0.25">
      <c r="A158" s="164" t="s">
        <v>0</v>
      </c>
      <c r="B158" s="37" t="s">
        <v>71</v>
      </c>
      <c r="C158" s="38" t="s">
        <v>72</v>
      </c>
      <c r="D158" s="17">
        <f>D159</f>
        <v>300</v>
      </c>
      <c r="E158" s="60">
        <f t="shared" ref="E158:H160" si="140">E159</f>
        <v>0</v>
      </c>
      <c r="F158" s="60">
        <f t="shared" si="140"/>
        <v>300</v>
      </c>
      <c r="G158" s="88">
        <f t="shared" si="140"/>
        <v>-93</v>
      </c>
      <c r="H158" s="102">
        <f t="shared" si="140"/>
        <v>207</v>
      </c>
    </row>
    <row r="159" spans="1:8" x14ac:dyDescent="0.25">
      <c r="A159" s="165" t="s">
        <v>255</v>
      </c>
      <c r="B159" s="30" t="s">
        <v>71</v>
      </c>
      <c r="C159" s="7" t="s">
        <v>72</v>
      </c>
      <c r="D159" s="1">
        <v>300</v>
      </c>
      <c r="E159" s="61">
        <v>0</v>
      </c>
      <c r="F159" s="61">
        <f t="shared" ref="F159" si="141">D159+E159</f>
        <v>300</v>
      </c>
      <c r="G159" s="84">
        <v>-93</v>
      </c>
      <c r="H159" s="157">
        <f t="shared" ref="H159" si="142">F159+G159</f>
        <v>207</v>
      </c>
    </row>
    <row r="160" spans="1:8" x14ac:dyDescent="0.25">
      <c r="A160" s="165"/>
      <c r="B160" s="37">
        <v>321</v>
      </c>
      <c r="C160" s="38" t="s">
        <v>258</v>
      </c>
      <c r="D160" s="17">
        <f>D161</f>
        <v>0</v>
      </c>
      <c r="E160" s="60">
        <f t="shared" si="140"/>
        <v>30</v>
      </c>
      <c r="F160" s="60">
        <f t="shared" si="140"/>
        <v>30</v>
      </c>
      <c r="G160" s="88">
        <f t="shared" si="140"/>
        <v>0</v>
      </c>
      <c r="H160" s="102">
        <f t="shared" si="140"/>
        <v>30</v>
      </c>
    </row>
    <row r="161" spans="1:8" x14ac:dyDescent="0.25">
      <c r="A161" s="165" t="s">
        <v>259</v>
      </c>
      <c r="B161" s="30">
        <v>321</v>
      </c>
      <c r="C161" s="7" t="s">
        <v>258</v>
      </c>
      <c r="D161" s="1">
        <v>0</v>
      </c>
      <c r="E161" s="61">
        <v>30</v>
      </c>
      <c r="F161" s="61">
        <f t="shared" ref="F161" si="143">D161+E161</f>
        <v>30</v>
      </c>
      <c r="G161" s="84">
        <v>0</v>
      </c>
      <c r="H161" s="157">
        <f t="shared" ref="H161" si="144">F161+G161</f>
        <v>30</v>
      </c>
    </row>
    <row r="162" spans="1:8" x14ac:dyDescent="0.25">
      <c r="A162" s="164" t="s">
        <v>0</v>
      </c>
      <c r="B162" s="37" t="s">
        <v>61</v>
      </c>
      <c r="C162" s="38" t="s">
        <v>62</v>
      </c>
      <c r="D162" s="17">
        <f>D163</f>
        <v>100</v>
      </c>
      <c r="E162" s="60">
        <f t="shared" ref="E162:H162" si="145">E163</f>
        <v>0</v>
      </c>
      <c r="F162" s="60">
        <f t="shared" si="145"/>
        <v>100</v>
      </c>
      <c r="G162" s="88">
        <f t="shared" si="145"/>
        <v>-61</v>
      </c>
      <c r="H162" s="102">
        <f t="shared" si="145"/>
        <v>39</v>
      </c>
    </row>
    <row r="163" spans="1:8" x14ac:dyDescent="0.25">
      <c r="A163" s="165" t="s">
        <v>256</v>
      </c>
      <c r="B163" s="30" t="s">
        <v>61</v>
      </c>
      <c r="C163" s="7" t="s">
        <v>62</v>
      </c>
      <c r="D163" s="1">
        <v>100</v>
      </c>
      <c r="E163" s="61">
        <v>0</v>
      </c>
      <c r="F163" s="61">
        <f t="shared" ref="F163" si="146">D163+E163</f>
        <v>100</v>
      </c>
      <c r="G163" s="84">
        <v>-61</v>
      </c>
      <c r="H163" s="157">
        <f t="shared" ref="H163" si="147">F163+G163</f>
        <v>39</v>
      </c>
    </row>
    <row r="164" spans="1:8" x14ac:dyDescent="0.25">
      <c r="A164" s="164" t="s">
        <v>0</v>
      </c>
      <c r="B164" s="37" t="s">
        <v>59</v>
      </c>
      <c r="C164" s="38" t="s">
        <v>60</v>
      </c>
      <c r="D164" s="17">
        <f>D165</f>
        <v>300</v>
      </c>
      <c r="E164" s="60">
        <f t="shared" ref="E164:H164" si="148">E165</f>
        <v>0</v>
      </c>
      <c r="F164" s="60">
        <f t="shared" si="148"/>
        <v>300</v>
      </c>
      <c r="G164" s="88">
        <f t="shared" si="148"/>
        <v>-39</v>
      </c>
      <c r="H164" s="102">
        <f t="shared" si="148"/>
        <v>261</v>
      </c>
    </row>
    <row r="165" spans="1:8" x14ac:dyDescent="0.25">
      <c r="A165" s="165" t="s">
        <v>261</v>
      </c>
      <c r="B165" s="30" t="s">
        <v>59</v>
      </c>
      <c r="C165" s="7" t="s">
        <v>60</v>
      </c>
      <c r="D165" s="1">
        <v>300</v>
      </c>
      <c r="E165" s="61">
        <v>0</v>
      </c>
      <c r="F165" s="61">
        <f t="shared" ref="F165" si="149">D165+E165</f>
        <v>300</v>
      </c>
      <c r="G165" s="84">
        <v>-39</v>
      </c>
      <c r="H165" s="157">
        <f t="shared" ref="H165" si="150">F165+G165</f>
        <v>261</v>
      </c>
    </row>
    <row r="166" spans="1:8" x14ac:dyDescent="0.25">
      <c r="A166" s="164" t="s">
        <v>0</v>
      </c>
      <c r="B166" s="37" t="s">
        <v>65</v>
      </c>
      <c r="C166" s="38" t="s">
        <v>66</v>
      </c>
      <c r="D166" s="17">
        <f>D167</f>
        <v>300</v>
      </c>
      <c r="E166" s="60">
        <f t="shared" ref="E166:H166" si="151">E167</f>
        <v>0</v>
      </c>
      <c r="F166" s="60">
        <f t="shared" si="151"/>
        <v>300</v>
      </c>
      <c r="G166" s="88">
        <f t="shared" si="151"/>
        <v>-15</v>
      </c>
      <c r="H166" s="102">
        <f t="shared" si="151"/>
        <v>285</v>
      </c>
    </row>
    <row r="167" spans="1:8" x14ac:dyDescent="0.25">
      <c r="A167" s="165" t="s">
        <v>262</v>
      </c>
      <c r="B167" s="30" t="s">
        <v>65</v>
      </c>
      <c r="C167" s="7" t="s">
        <v>66</v>
      </c>
      <c r="D167" s="1">
        <v>300</v>
      </c>
      <c r="E167" s="61">
        <v>0</v>
      </c>
      <c r="F167" s="61">
        <f t="shared" ref="F167" si="152">D167+E167</f>
        <v>300</v>
      </c>
      <c r="G167" s="84">
        <v>-15</v>
      </c>
      <c r="H167" s="157">
        <f t="shared" ref="H167" si="153">F167+G167</f>
        <v>285</v>
      </c>
    </row>
    <row r="168" spans="1:8" x14ac:dyDescent="0.25">
      <c r="A168" s="155" t="s">
        <v>54</v>
      </c>
      <c r="B168" s="48" t="s">
        <v>112</v>
      </c>
      <c r="C168" s="10" t="s">
        <v>113</v>
      </c>
      <c r="D168" s="12">
        <f>D169+D185+D194</f>
        <v>176540</v>
      </c>
      <c r="E168" s="54">
        <f>E169+E185+E194</f>
        <v>0</v>
      </c>
      <c r="F168" s="54">
        <f>F169+F185+F194</f>
        <v>176540</v>
      </c>
      <c r="G168" s="83">
        <f>G169+G185+G194</f>
        <v>-1650</v>
      </c>
      <c r="H168" s="174">
        <f>H169+H185+H194</f>
        <v>174890</v>
      </c>
    </row>
    <row r="169" spans="1:8" x14ac:dyDescent="0.25">
      <c r="A169" s="158" t="s">
        <v>6</v>
      </c>
      <c r="B169" s="31" t="s">
        <v>55</v>
      </c>
      <c r="C169" s="32" t="s">
        <v>56</v>
      </c>
      <c r="D169" s="13">
        <f>D170</f>
        <v>87150</v>
      </c>
      <c r="E169" s="56">
        <f t="shared" ref="E169:H171" si="154">E170</f>
        <v>0</v>
      </c>
      <c r="F169" s="56">
        <f t="shared" si="154"/>
        <v>87150</v>
      </c>
      <c r="G169" s="85">
        <f t="shared" si="154"/>
        <v>7850</v>
      </c>
      <c r="H169" s="168">
        <f t="shared" si="154"/>
        <v>95000</v>
      </c>
    </row>
    <row r="170" spans="1:8" x14ac:dyDescent="0.25">
      <c r="A170" s="159" t="s">
        <v>6</v>
      </c>
      <c r="B170" s="40" t="s">
        <v>57</v>
      </c>
      <c r="C170" s="41" t="s">
        <v>58</v>
      </c>
      <c r="D170" s="14">
        <f>D171</f>
        <v>87150</v>
      </c>
      <c r="E170" s="63">
        <f t="shared" si="154"/>
        <v>0</v>
      </c>
      <c r="F170" s="63">
        <f t="shared" si="154"/>
        <v>87150</v>
      </c>
      <c r="G170" s="90">
        <f t="shared" si="154"/>
        <v>7850</v>
      </c>
      <c r="H170" s="132">
        <f t="shared" si="154"/>
        <v>95000</v>
      </c>
    </row>
    <row r="171" spans="1:8" x14ac:dyDescent="0.25">
      <c r="A171" s="161" t="s">
        <v>6</v>
      </c>
      <c r="B171" s="49" t="s">
        <v>114</v>
      </c>
      <c r="C171" s="50" t="s">
        <v>115</v>
      </c>
      <c r="D171" s="18">
        <f>D172</f>
        <v>87150</v>
      </c>
      <c r="E171" s="62">
        <f t="shared" si="154"/>
        <v>0</v>
      </c>
      <c r="F171" s="62">
        <f t="shared" si="154"/>
        <v>87150</v>
      </c>
      <c r="G171" s="89">
        <f t="shared" si="154"/>
        <v>7850</v>
      </c>
      <c r="H171" s="169">
        <f t="shared" si="154"/>
        <v>95000</v>
      </c>
    </row>
    <row r="172" spans="1:8" x14ac:dyDescent="0.25">
      <c r="A172" s="163" t="s">
        <v>9</v>
      </c>
      <c r="B172" s="35" t="s">
        <v>43</v>
      </c>
      <c r="C172" s="36" t="s">
        <v>44</v>
      </c>
      <c r="D172" s="16">
        <f>D173+D175+D177+D179+D181+D183</f>
        <v>87150</v>
      </c>
      <c r="E172" s="59">
        <f t="shared" ref="E172:H172" si="155">E173+E175+E177+E179+E181+E183</f>
        <v>0</v>
      </c>
      <c r="F172" s="59">
        <f t="shared" si="155"/>
        <v>87150</v>
      </c>
      <c r="G172" s="87">
        <f t="shared" si="155"/>
        <v>7850</v>
      </c>
      <c r="H172" s="101">
        <f t="shared" si="155"/>
        <v>95000</v>
      </c>
    </row>
    <row r="173" spans="1:8" x14ac:dyDescent="0.25">
      <c r="A173" s="164" t="s">
        <v>0</v>
      </c>
      <c r="B173" s="37" t="s">
        <v>67</v>
      </c>
      <c r="C173" s="38" t="s">
        <v>68</v>
      </c>
      <c r="D173" s="17">
        <f>D174</f>
        <v>70750</v>
      </c>
      <c r="E173" s="60">
        <f t="shared" ref="E173:H173" si="156">E174</f>
        <v>0</v>
      </c>
      <c r="F173" s="60">
        <f t="shared" si="156"/>
        <v>70750</v>
      </c>
      <c r="G173" s="88">
        <f t="shared" si="156"/>
        <v>6250</v>
      </c>
      <c r="H173" s="102">
        <f t="shared" si="156"/>
        <v>77000</v>
      </c>
    </row>
    <row r="174" spans="1:8" x14ac:dyDescent="0.25">
      <c r="A174" s="165" t="s">
        <v>263</v>
      </c>
      <c r="B174" s="30" t="s">
        <v>67</v>
      </c>
      <c r="C174" s="7" t="s">
        <v>68</v>
      </c>
      <c r="D174" s="1">
        <v>70750</v>
      </c>
      <c r="E174" s="61">
        <v>0</v>
      </c>
      <c r="F174" s="61">
        <f t="shared" ref="F174" si="157">D174+E174</f>
        <v>70750</v>
      </c>
      <c r="G174" s="84">
        <v>6250</v>
      </c>
      <c r="H174" s="157">
        <f t="shared" ref="H174" si="158">F174+G174</f>
        <v>77000</v>
      </c>
    </row>
    <row r="175" spans="1:8" x14ac:dyDescent="0.25">
      <c r="A175" s="164" t="s">
        <v>0</v>
      </c>
      <c r="B175" s="37" t="s">
        <v>71</v>
      </c>
      <c r="C175" s="38" t="s">
        <v>72</v>
      </c>
      <c r="D175" s="17">
        <f>D176</f>
        <v>3700</v>
      </c>
      <c r="E175" s="60">
        <f t="shared" ref="E175:H175" si="159">E176</f>
        <v>0</v>
      </c>
      <c r="F175" s="60">
        <f t="shared" si="159"/>
        <v>3700</v>
      </c>
      <c r="G175" s="88">
        <f t="shared" si="159"/>
        <v>200</v>
      </c>
      <c r="H175" s="102">
        <f t="shared" si="159"/>
        <v>3900</v>
      </c>
    </row>
    <row r="176" spans="1:8" x14ac:dyDescent="0.25">
      <c r="A176" s="165" t="s">
        <v>264</v>
      </c>
      <c r="B176" s="30" t="s">
        <v>71</v>
      </c>
      <c r="C176" s="7" t="s">
        <v>72</v>
      </c>
      <c r="D176" s="1">
        <v>3700</v>
      </c>
      <c r="E176" s="61">
        <v>0</v>
      </c>
      <c r="F176" s="61">
        <f t="shared" ref="F176" si="160">D176+E176</f>
        <v>3700</v>
      </c>
      <c r="G176" s="84">
        <v>200</v>
      </c>
      <c r="H176" s="157">
        <f t="shared" ref="H176" si="161">F176+G176</f>
        <v>3900</v>
      </c>
    </row>
    <row r="177" spans="1:8" x14ac:dyDescent="0.25">
      <c r="A177" s="164" t="s">
        <v>0</v>
      </c>
      <c r="B177" s="37" t="s">
        <v>69</v>
      </c>
      <c r="C177" s="38" t="s">
        <v>70</v>
      </c>
      <c r="D177" s="17">
        <f>D178</f>
        <v>10100</v>
      </c>
      <c r="E177" s="60">
        <f t="shared" ref="E177:H177" si="162">E178</f>
        <v>0</v>
      </c>
      <c r="F177" s="60">
        <f t="shared" si="162"/>
        <v>10100</v>
      </c>
      <c r="G177" s="88">
        <f t="shared" si="162"/>
        <v>1700</v>
      </c>
      <c r="H177" s="102">
        <f t="shared" si="162"/>
        <v>11800</v>
      </c>
    </row>
    <row r="178" spans="1:8" x14ac:dyDescent="0.25">
      <c r="A178" s="165" t="s">
        <v>265</v>
      </c>
      <c r="B178" s="30" t="s">
        <v>69</v>
      </c>
      <c r="C178" s="7" t="s">
        <v>70</v>
      </c>
      <c r="D178" s="1">
        <v>10100</v>
      </c>
      <c r="E178" s="61">
        <v>0</v>
      </c>
      <c r="F178" s="61">
        <f t="shared" ref="F178" si="163">D178+E178</f>
        <v>10100</v>
      </c>
      <c r="G178" s="84">
        <v>1700</v>
      </c>
      <c r="H178" s="157">
        <f t="shared" ref="H178" si="164">F178+G178</f>
        <v>11800</v>
      </c>
    </row>
    <row r="179" spans="1:8" x14ac:dyDescent="0.25">
      <c r="A179" s="164" t="s">
        <v>0</v>
      </c>
      <c r="B179" s="37" t="s">
        <v>73</v>
      </c>
      <c r="C179" s="38" t="s">
        <v>74</v>
      </c>
      <c r="D179" s="17">
        <f>D180</f>
        <v>2600</v>
      </c>
      <c r="E179" s="60">
        <f t="shared" ref="E179:H179" si="165">E180</f>
        <v>0</v>
      </c>
      <c r="F179" s="60">
        <f t="shared" si="165"/>
        <v>2600</v>
      </c>
      <c r="G179" s="88">
        <f t="shared" si="165"/>
        <v>-300</v>
      </c>
      <c r="H179" s="102">
        <f t="shared" si="165"/>
        <v>2300</v>
      </c>
    </row>
    <row r="180" spans="1:8" x14ac:dyDescent="0.25">
      <c r="A180" s="165" t="s">
        <v>266</v>
      </c>
      <c r="B180" s="30" t="s">
        <v>73</v>
      </c>
      <c r="C180" s="7" t="s">
        <v>74</v>
      </c>
      <c r="D180" s="1">
        <v>2600</v>
      </c>
      <c r="E180" s="61">
        <v>0</v>
      </c>
      <c r="F180" s="61">
        <f t="shared" ref="F180" si="166">D180+E180</f>
        <v>2600</v>
      </c>
      <c r="G180" s="84">
        <v>-300</v>
      </c>
      <c r="H180" s="157">
        <f t="shared" ref="H180" si="167">F180+G180</f>
        <v>2300</v>
      </c>
    </row>
    <row r="181" spans="1:8" x14ac:dyDescent="0.25">
      <c r="A181" s="164" t="s">
        <v>0</v>
      </c>
      <c r="B181" s="37" t="s">
        <v>61</v>
      </c>
      <c r="C181" s="38" t="s">
        <v>62</v>
      </c>
      <c r="D181" s="17">
        <f>D182</f>
        <v>0</v>
      </c>
      <c r="E181" s="60">
        <f t="shared" ref="E181:H181" si="168">E182</f>
        <v>0</v>
      </c>
      <c r="F181" s="60">
        <f t="shared" si="168"/>
        <v>0</v>
      </c>
      <c r="G181" s="88">
        <f t="shared" si="168"/>
        <v>0</v>
      </c>
      <c r="H181" s="102">
        <f t="shared" si="168"/>
        <v>0</v>
      </c>
    </row>
    <row r="182" spans="1:8" ht="22.5" x14ac:dyDescent="0.25">
      <c r="A182" s="165" t="s">
        <v>267</v>
      </c>
      <c r="B182" s="30" t="s">
        <v>61</v>
      </c>
      <c r="C182" s="7" t="s">
        <v>131</v>
      </c>
      <c r="D182" s="1">
        <v>0</v>
      </c>
      <c r="E182" s="61">
        <v>0</v>
      </c>
      <c r="F182" s="61">
        <f t="shared" ref="F182" si="169">D182+E182</f>
        <v>0</v>
      </c>
      <c r="G182" s="84">
        <v>0</v>
      </c>
      <c r="H182" s="157">
        <f t="shared" ref="H182" si="170">F182+G182</f>
        <v>0</v>
      </c>
    </row>
    <row r="183" spans="1:8" x14ac:dyDescent="0.25">
      <c r="A183" s="164"/>
      <c r="B183" s="37">
        <v>922</v>
      </c>
      <c r="C183" s="38" t="s">
        <v>169</v>
      </c>
      <c r="D183" s="17">
        <f>D184</f>
        <v>0</v>
      </c>
      <c r="E183" s="60">
        <f t="shared" ref="E183:H183" si="171">E184</f>
        <v>0</v>
      </c>
      <c r="F183" s="60">
        <f t="shared" si="171"/>
        <v>0</v>
      </c>
      <c r="G183" s="88">
        <f t="shared" si="171"/>
        <v>0</v>
      </c>
      <c r="H183" s="102">
        <f t="shared" si="171"/>
        <v>0</v>
      </c>
    </row>
    <row r="184" spans="1:8" x14ac:dyDescent="0.25">
      <c r="A184" s="164"/>
      <c r="B184" s="30">
        <v>92221</v>
      </c>
      <c r="C184" s="7" t="s">
        <v>200</v>
      </c>
      <c r="D184" s="1">
        <v>0</v>
      </c>
      <c r="E184" s="61">
        <v>0</v>
      </c>
      <c r="F184" s="81">
        <f t="shared" ref="F184" si="172">D184+E184</f>
        <v>0</v>
      </c>
      <c r="G184" s="91">
        <v>0</v>
      </c>
      <c r="H184" s="157">
        <f t="shared" ref="H184" si="173">F184+G184</f>
        <v>0</v>
      </c>
    </row>
    <row r="185" spans="1:8" x14ac:dyDescent="0.25">
      <c r="A185" s="158" t="s">
        <v>6</v>
      </c>
      <c r="B185" s="31" t="s">
        <v>17</v>
      </c>
      <c r="C185" s="32" t="s">
        <v>13</v>
      </c>
      <c r="D185" s="13">
        <f>D186</f>
        <v>86800</v>
      </c>
      <c r="E185" s="56">
        <f t="shared" ref="E185:H186" si="174">E186</f>
        <v>0</v>
      </c>
      <c r="F185" s="56">
        <f t="shared" si="174"/>
        <v>86800</v>
      </c>
      <c r="G185" s="85">
        <f t="shared" si="174"/>
        <v>-8500</v>
      </c>
      <c r="H185" s="168">
        <f t="shared" si="174"/>
        <v>78300</v>
      </c>
    </row>
    <row r="186" spans="1:8" ht="21" customHeight="1" x14ac:dyDescent="0.25">
      <c r="A186" s="159" t="s">
        <v>6</v>
      </c>
      <c r="B186" s="40" t="s">
        <v>235</v>
      </c>
      <c r="C186" s="41" t="s">
        <v>14</v>
      </c>
      <c r="D186" s="14">
        <f>D187</f>
        <v>86800</v>
      </c>
      <c r="E186" s="63">
        <f t="shared" si="174"/>
        <v>0</v>
      </c>
      <c r="F186" s="63">
        <f t="shared" si="174"/>
        <v>86800</v>
      </c>
      <c r="G186" s="90">
        <f t="shared" si="174"/>
        <v>-8500</v>
      </c>
      <c r="H186" s="132">
        <f t="shared" si="174"/>
        <v>78300</v>
      </c>
    </row>
    <row r="187" spans="1:8" x14ac:dyDescent="0.25">
      <c r="A187" s="163" t="s">
        <v>9</v>
      </c>
      <c r="B187" s="35" t="s">
        <v>43</v>
      </c>
      <c r="C187" s="36" t="s">
        <v>44</v>
      </c>
      <c r="D187" s="16">
        <f>D188+D190+D192</f>
        <v>86800</v>
      </c>
      <c r="E187" s="59">
        <f t="shared" ref="E187:G187" si="175">E188+E190+E192</f>
        <v>0</v>
      </c>
      <c r="F187" s="59">
        <f t="shared" si="175"/>
        <v>86800</v>
      </c>
      <c r="G187" s="87">
        <f t="shared" si="175"/>
        <v>-8500</v>
      </c>
      <c r="H187" s="101">
        <f>H188+H190+H192</f>
        <v>78300</v>
      </c>
    </row>
    <row r="188" spans="1:8" x14ac:dyDescent="0.25">
      <c r="A188" s="164" t="s">
        <v>0</v>
      </c>
      <c r="B188" s="37" t="s">
        <v>67</v>
      </c>
      <c r="C188" s="38" t="s">
        <v>68</v>
      </c>
      <c r="D188" s="17">
        <f>D189</f>
        <v>38000</v>
      </c>
      <c r="E188" s="60">
        <f t="shared" ref="E188:H188" si="176">E189</f>
        <v>0</v>
      </c>
      <c r="F188" s="60">
        <f t="shared" si="176"/>
        <v>38000</v>
      </c>
      <c r="G188" s="88">
        <f t="shared" si="176"/>
        <v>-3500</v>
      </c>
      <c r="H188" s="102">
        <f t="shared" si="176"/>
        <v>34500</v>
      </c>
    </row>
    <row r="189" spans="1:8" x14ac:dyDescent="0.25">
      <c r="A189" s="165" t="s">
        <v>268</v>
      </c>
      <c r="B189" s="30" t="s">
        <v>67</v>
      </c>
      <c r="C189" s="7" t="s">
        <v>271</v>
      </c>
      <c r="D189" s="1">
        <v>38000</v>
      </c>
      <c r="E189" s="61">
        <v>0</v>
      </c>
      <c r="F189" s="61">
        <f t="shared" ref="F189" si="177">D189+E189</f>
        <v>38000</v>
      </c>
      <c r="G189" s="84">
        <v>-3500</v>
      </c>
      <c r="H189" s="157">
        <f t="shared" ref="H189" si="178">F189+G189</f>
        <v>34500</v>
      </c>
    </row>
    <row r="190" spans="1:8" x14ac:dyDescent="0.25">
      <c r="A190" s="164" t="s">
        <v>0</v>
      </c>
      <c r="B190" s="37" t="s">
        <v>61</v>
      </c>
      <c r="C190" s="38" t="s">
        <v>62</v>
      </c>
      <c r="D190" s="17">
        <f>D191</f>
        <v>48800</v>
      </c>
      <c r="E190" s="60">
        <f t="shared" ref="E190:H190" si="179">E191</f>
        <v>0</v>
      </c>
      <c r="F190" s="60">
        <f t="shared" si="179"/>
        <v>48800</v>
      </c>
      <c r="G190" s="88">
        <f t="shared" si="179"/>
        <v>-5000</v>
      </c>
      <c r="H190" s="102">
        <f t="shared" si="179"/>
        <v>43800</v>
      </c>
    </row>
    <row r="191" spans="1:8" x14ac:dyDescent="0.25">
      <c r="A191" s="165" t="s">
        <v>270</v>
      </c>
      <c r="B191" s="30" t="s">
        <v>61</v>
      </c>
      <c r="C191" s="7" t="s">
        <v>272</v>
      </c>
      <c r="D191" s="1">
        <v>48800</v>
      </c>
      <c r="E191" s="61">
        <v>0</v>
      </c>
      <c r="F191" s="61">
        <f t="shared" ref="F191" si="180">D191+E191</f>
        <v>48800</v>
      </c>
      <c r="G191" s="84">
        <v>-5000</v>
      </c>
      <c r="H191" s="157">
        <f t="shared" ref="H191" si="181">F191+G191</f>
        <v>43800</v>
      </c>
    </row>
    <row r="192" spans="1:8" x14ac:dyDescent="0.25">
      <c r="A192" s="164"/>
      <c r="B192" s="37">
        <v>922</v>
      </c>
      <c r="C192" s="38" t="s">
        <v>169</v>
      </c>
      <c r="D192" s="17">
        <f>D193</f>
        <v>0</v>
      </c>
      <c r="E192" s="60">
        <f t="shared" ref="E192:H192" si="182">E193</f>
        <v>0</v>
      </c>
      <c r="F192" s="60">
        <f t="shared" si="182"/>
        <v>0</v>
      </c>
      <c r="G192" s="88">
        <f t="shared" si="182"/>
        <v>0</v>
      </c>
      <c r="H192" s="102">
        <f t="shared" si="182"/>
        <v>0</v>
      </c>
    </row>
    <row r="193" spans="1:8" x14ac:dyDescent="0.25">
      <c r="A193" s="164"/>
      <c r="B193" s="30">
        <v>92221</v>
      </c>
      <c r="C193" s="7" t="s">
        <v>200</v>
      </c>
      <c r="D193" s="1">
        <v>0</v>
      </c>
      <c r="E193" s="61">
        <v>0</v>
      </c>
      <c r="F193" s="61">
        <f t="shared" ref="F193" si="183">D193+E193</f>
        <v>0</v>
      </c>
      <c r="G193" s="84">
        <v>0</v>
      </c>
      <c r="H193" s="157">
        <f t="shared" ref="H193" si="184">F193+G193</f>
        <v>0</v>
      </c>
    </row>
    <row r="194" spans="1:8" x14ac:dyDescent="0.25">
      <c r="A194" s="158" t="s">
        <v>6</v>
      </c>
      <c r="B194" s="31" t="s">
        <v>27</v>
      </c>
      <c r="C194" s="32" t="s">
        <v>18</v>
      </c>
      <c r="D194" s="13">
        <f>D195</f>
        <v>2590</v>
      </c>
      <c r="E194" s="56">
        <f t="shared" ref="E194:H195" si="185">E195</f>
        <v>0</v>
      </c>
      <c r="F194" s="56">
        <f t="shared" si="185"/>
        <v>2590</v>
      </c>
      <c r="G194" s="85">
        <f t="shared" si="185"/>
        <v>-1000</v>
      </c>
      <c r="H194" s="168">
        <f t="shared" si="185"/>
        <v>1590</v>
      </c>
    </row>
    <row r="195" spans="1:8" x14ac:dyDescent="0.25">
      <c r="A195" s="159" t="s">
        <v>6</v>
      </c>
      <c r="B195" s="40" t="s">
        <v>222</v>
      </c>
      <c r="C195" s="41" t="s">
        <v>19</v>
      </c>
      <c r="D195" s="14">
        <f>D196</f>
        <v>2590</v>
      </c>
      <c r="E195" s="63">
        <f t="shared" si="185"/>
        <v>0</v>
      </c>
      <c r="F195" s="63">
        <f t="shared" si="185"/>
        <v>2590</v>
      </c>
      <c r="G195" s="90">
        <f t="shared" si="185"/>
        <v>-1000</v>
      </c>
      <c r="H195" s="132">
        <f t="shared" si="185"/>
        <v>1590</v>
      </c>
    </row>
    <row r="196" spans="1:8" x14ac:dyDescent="0.25">
      <c r="A196" s="163" t="s">
        <v>9</v>
      </c>
      <c r="B196" s="35" t="s">
        <v>43</v>
      </c>
      <c r="C196" s="36" t="s">
        <v>44</v>
      </c>
      <c r="D196" s="16">
        <f>D197+D199+D201</f>
        <v>2590</v>
      </c>
      <c r="E196" s="59">
        <f t="shared" ref="E196:H196" si="186">E197+E199+E201</f>
        <v>0</v>
      </c>
      <c r="F196" s="59">
        <f t="shared" si="186"/>
        <v>2590</v>
      </c>
      <c r="G196" s="87">
        <f t="shared" si="186"/>
        <v>-1000</v>
      </c>
      <c r="H196" s="101">
        <f t="shared" si="186"/>
        <v>1590</v>
      </c>
    </row>
    <row r="197" spans="1:8" x14ac:dyDescent="0.25">
      <c r="A197" s="164" t="s">
        <v>0</v>
      </c>
      <c r="B197" s="37">
        <v>321</v>
      </c>
      <c r="C197" s="38" t="s">
        <v>62</v>
      </c>
      <c r="D197" s="17">
        <f>D198</f>
        <v>1250</v>
      </c>
      <c r="E197" s="60">
        <f t="shared" ref="E197:H197" si="187">E198</f>
        <v>0</v>
      </c>
      <c r="F197" s="60">
        <f t="shared" si="187"/>
        <v>1250</v>
      </c>
      <c r="G197" s="88">
        <f t="shared" si="187"/>
        <v>-500</v>
      </c>
      <c r="H197" s="102">
        <f t="shared" si="187"/>
        <v>750</v>
      </c>
    </row>
    <row r="198" spans="1:8" ht="22.5" x14ac:dyDescent="0.25">
      <c r="A198" s="111" t="s">
        <v>273</v>
      </c>
      <c r="B198" s="30">
        <v>321</v>
      </c>
      <c r="C198" s="7" t="s">
        <v>132</v>
      </c>
      <c r="D198" s="1">
        <v>1250</v>
      </c>
      <c r="E198" s="61">
        <v>0</v>
      </c>
      <c r="F198" s="61">
        <f t="shared" ref="F198" si="188">D198+E198</f>
        <v>1250</v>
      </c>
      <c r="G198" s="84">
        <v>-500</v>
      </c>
      <c r="H198" s="157">
        <f t="shared" ref="H198" si="189">F198+G198</f>
        <v>750</v>
      </c>
    </row>
    <row r="199" spans="1:8" x14ac:dyDescent="0.25">
      <c r="A199" s="170" t="s">
        <v>0</v>
      </c>
      <c r="B199" s="37" t="s">
        <v>61</v>
      </c>
      <c r="C199" s="38" t="s">
        <v>62</v>
      </c>
      <c r="D199" s="17">
        <f>D200</f>
        <v>1340</v>
      </c>
      <c r="E199" s="60">
        <f t="shared" ref="E199:H199" si="190">E200</f>
        <v>0</v>
      </c>
      <c r="F199" s="60">
        <f>F200</f>
        <v>1340</v>
      </c>
      <c r="G199" s="88">
        <f t="shared" si="190"/>
        <v>-500</v>
      </c>
      <c r="H199" s="102">
        <f t="shared" si="190"/>
        <v>840</v>
      </c>
    </row>
    <row r="200" spans="1:8" x14ac:dyDescent="0.25">
      <c r="A200" s="111" t="s">
        <v>274</v>
      </c>
      <c r="B200" s="30" t="s">
        <v>61</v>
      </c>
      <c r="C200" s="7" t="s">
        <v>190</v>
      </c>
      <c r="D200" s="1">
        <v>1340</v>
      </c>
      <c r="E200" s="61">
        <v>0</v>
      </c>
      <c r="F200" s="61">
        <f t="shared" ref="F200" si="191">D200+E200</f>
        <v>1340</v>
      </c>
      <c r="G200" s="84">
        <v>-500</v>
      </c>
      <c r="H200" s="157">
        <f t="shared" ref="H200" si="192">F200+G200</f>
        <v>840</v>
      </c>
    </row>
    <row r="201" spans="1:8" x14ac:dyDescent="0.25">
      <c r="A201" s="111"/>
      <c r="B201" s="37" t="s">
        <v>65</v>
      </c>
      <c r="C201" s="38" t="s">
        <v>66</v>
      </c>
      <c r="D201" s="17">
        <f>D202</f>
        <v>0</v>
      </c>
      <c r="E201" s="60">
        <f>E202</f>
        <v>0</v>
      </c>
      <c r="F201" s="60">
        <f>F202</f>
        <v>0</v>
      </c>
      <c r="G201" s="88">
        <f>G202</f>
        <v>0</v>
      </c>
      <c r="H201" s="102">
        <f>H202</f>
        <v>0</v>
      </c>
    </row>
    <row r="202" spans="1:8" ht="19.5" customHeight="1" x14ac:dyDescent="0.25">
      <c r="A202" s="111" t="s">
        <v>399</v>
      </c>
      <c r="B202" s="30">
        <v>329</v>
      </c>
      <c r="C202" s="7" t="s">
        <v>400</v>
      </c>
      <c r="D202" s="1">
        <v>0</v>
      </c>
      <c r="E202" s="61">
        <v>0</v>
      </c>
      <c r="F202" s="61">
        <f t="shared" ref="F202" si="193">D202+E202</f>
        <v>0</v>
      </c>
      <c r="G202" s="84">
        <v>0</v>
      </c>
      <c r="H202" s="157">
        <f t="shared" ref="H202" si="194">F202+G202</f>
        <v>0</v>
      </c>
    </row>
    <row r="203" spans="1:8" ht="18.75" customHeight="1" x14ac:dyDescent="0.25">
      <c r="A203" s="155" t="s">
        <v>54</v>
      </c>
      <c r="B203" s="48" t="s">
        <v>116</v>
      </c>
      <c r="C203" s="10" t="s">
        <v>117</v>
      </c>
      <c r="D203" s="12">
        <f t="shared" ref="D203:H207" si="195">D204</f>
        <v>200</v>
      </c>
      <c r="E203" s="54">
        <f t="shared" si="195"/>
        <v>0</v>
      </c>
      <c r="F203" s="54">
        <f t="shared" si="195"/>
        <v>200</v>
      </c>
      <c r="G203" s="83">
        <f t="shared" si="195"/>
        <v>50</v>
      </c>
      <c r="H203" s="174">
        <f t="shared" si="195"/>
        <v>250</v>
      </c>
    </row>
    <row r="204" spans="1:8" ht="15" customHeight="1" x14ac:dyDescent="0.25">
      <c r="A204" s="158" t="s">
        <v>6</v>
      </c>
      <c r="B204" s="31" t="s">
        <v>34</v>
      </c>
      <c r="C204" s="32" t="s">
        <v>28</v>
      </c>
      <c r="D204" s="13">
        <f t="shared" si="195"/>
        <v>200</v>
      </c>
      <c r="E204" s="56">
        <f t="shared" si="195"/>
        <v>0</v>
      </c>
      <c r="F204" s="56">
        <f t="shared" si="195"/>
        <v>200</v>
      </c>
      <c r="G204" s="85">
        <f t="shared" si="195"/>
        <v>50</v>
      </c>
      <c r="H204" s="123">
        <f t="shared" si="195"/>
        <v>250</v>
      </c>
    </row>
    <row r="205" spans="1:8" ht="15.75" customHeight="1" x14ac:dyDescent="0.25">
      <c r="A205" s="159" t="s">
        <v>6</v>
      </c>
      <c r="B205" s="40" t="s">
        <v>229</v>
      </c>
      <c r="C205" s="41" t="s">
        <v>30</v>
      </c>
      <c r="D205" s="14">
        <f>D206</f>
        <v>200</v>
      </c>
      <c r="E205" s="63">
        <f t="shared" si="195"/>
        <v>0</v>
      </c>
      <c r="F205" s="63">
        <f t="shared" si="195"/>
        <v>200</v>
      </c>
      <c r="G205" s="90">
        <f t="shared" si="195"/>
        <v>50</v>
      </c>
      <c r="H205" s="132">
        <f t="shared" si="195"/>
        <v>250</v>
      </c>
    </row>
    <row r="206" spans="1:8" ht="20.25" customHeight="1" x14ac:dyDescent="0.25">
      <c r="A206" s="163" t="s">
        <v>9</v>
      </c>
      <c r="B206" s="35" t="s">
        <v>43</v>
      </c>
      <c r="C206" s="36" t="s">
        <v>44</v>
      </c>
      <c r="D206" s="16">
        <f t="shared" si="195"/>
        <v>200</v>
      </c>
      <c r="E206" s="59">
        <f t="shared" si="195"/>
        <v>0</v>
      </c>
      <c r="F206" s="59">
        <f t="shared" si="195"/>
        <v>200</v>
      </c>
      <c r="G206" s="87">
        <f t="shared" si="195"/>
        <v>50</v>
      </c>
      <c r="H206" s="101">
        <f t="shared" si="195"/>
        <v>250</v>
      </c>
    </row>
    <row r="207" spans="1:8" x14ac:dyDescent="0.25">
      <c r="A207" s="164" t="s">
        <v>0</v>
      </c>
      <c r="B207" s="37" t="s">
        <v>65</v>
      </c>
      <c r="C207" s="38" t="s">
        <v>66</v>
      </c>
      <c r="D207" s="17">
        <f t="shared" si="195"/>
        <v>200</v>
      </c>
      <c r="E207" s="60">
        <f t="shared" si="195"/>
        <v>0</v>
      </c>
      <c r="F207" s="60">
        <f t="shared" si="195"/>
        <v>200</v>
      </c>
      <c r="G207" s="88">
        <f t="shared" si="195"/>
        <v>50</v>
      </c>
      <c r="H207" s="102">
        <f t="shared" si="195"/>
        <v>250</v>
      </c>
    </row>
    <row r="208" spans="1:8" x14ac:dyDescent="0.25">
      <c r="A208" s="111" t="s">
        <v>276</v>
      </c>
      <c r="B208" s="30" t="s">
        <v>65</v>
      </c>
      <c r="C208" s="7" t="s">
        <v>133</v>
      </c>
      <c r="D208" s="1">
        <v>200</v>
      </c>
      <c r="E208" s="61">
        <v>0</v>
      </c>
      <c r="F208" s="61">
        <f t="shared" ref="F208" si="196">D208+E208</f>
        <v>200</v>
      </c>
      <c r="G208" s="84">
        <v>50</v>
      </c>
      <c r="H208" s="157">
        <f t="shared" ref="H208" si="197">F208+G208</f>
        <v>250</v>
      </c>
    </row>
    <row r="209" spans="1:8" ht="22.5" x14ac:dyDescent="0.25">
      <c r="A209" s="155" t="s">
        <v>54</v>
      </c>
      <c r="B209" s="48" t="s">
        <v>143</v>
      </c>
      <c r="C209" s="10" t="s">
        <v>175</v>
      </c>
      <c r="D209" s="12">
        <f>D210+D215</f>
        <v>688</v>
      </c>
      <c r="E209" s="54">
        <f>E210+E215</f>
        <v>1</v>
      </c>
      <c r="F209" s="54">
        <f>F210+F215</f>
        <v>689</v>
      </c>
      <c r="G209" s="83">
        <f>G210+G215</f>
        <v>0</v>
      </c>
      <c r="H209" s="174">
        <f>H210+H215</f>
        <v>689</v>
      </c>
    </row>
    <row r="210" spans="1:8" x14ac:dyDescent="0.25">
      <c r="A210" s="158" t="s">
        <v>6</v>
      </c>
      <c r="B210" s="31" t="s">
        <v>55</v>
      </c>
      <c r="C210" s="32" t="s">
        <v>178</v>
      </c>
      <c r="D210" s="13">
        <f>D211</f>
        <v>5</v>
      </c>
      <c r="E210" s="56">
        <f t="shared" ref="E210:H213" si="198">E211</f>
        <v>0</v>
      </c>
      <c r="F210" s="56">
        <f t="shared" si="198"/>
        <v>5</v>
      </c>
      <c r="G210" s="85">
        <f t="shared" si="198"/>
        <v>0</v>
      </c>
      <c r="H210" s="168">
        <f t="shared" si="198"/>
        <v>5</v>
      </c>
    </row>
    <row r="211" spans="1:8" x14ac:dyDescent="0.25">
      <c r="A211" s="159" t="s">
        <v>6</v>
      </c>
      <c r="B211" s="40" t="s">
        <v>57</v>
      </c>
      <c r="C211" s="41" t="s">
        <v>178</v>
      </c>
      <c r="D211" s="14">
        <f>D212</f>
        <v>5</v>
      </c>
      <c r="E211" s="63">
        <f t="shared" si="198"/>
        <v>0</v>
      </c>
      <c r="F211" s="63">
        <f t="shared" si="198"/>
        <v>5</v>
      </c>
      <c r="G211" s="90">
        <f t="shared" si="198"/>
        <v>0</v>
      </c>
      <c r="H211" s="132">
        <f t="shared" si="198"/>
        <v>5</v>
      </c>
    </row>
    <row r="212" spans="1:8" ht="21" customHeight="1" x14ac:dyDescent="0.25">
      <c r="A212" s="163" t="s">
        <v>9</v>
      </c>
      <c r="B212" s="35" t="s">
        <v>43</v>
      </c>
      <c r="C212" s="36" t="s">
        <v>44</v>
      </c>
      <c r="D212" s="16">
        <f>D213</f>
        <v>5</v>
      </c>
      <c r="E212" s="59">
        <f t="shared" si="198"/>
        <v>0</v>
      </c>
      <c r="F212" s="59">
        <f t="shared" si="198"/>
        <v>5</v>
      </c>
      <c r="G212" s="87">
        <f t="shared" si="198"/>
        <v>0</v>
      </c>
      <c r="H212" s="101">
        <f t="shared" si="198"/>
        <v>5</v>
      </c>
    </row>
    <row r="213" spans="1:8" x14ac:dyDescent="0.25">
      <c r="A213" s="164" t="s">
        <v>0</v>
      </c>
      <c r="B213" s="37">
        <v>381</v>
      </c>
      <c r="C213" s="38" t="s">
        <v>62</v>
      </c>
      <c r="D213" s="17">
        <f>D214</f>
        <v>5</v>
      </c>
      <c r="E213" s="60">
        <f t="shared" si="198"/>
        <v>0</v>
      </c>
      <c r="F213" s="60">
        <f t="shared" si="198"/>
        <v>5</v>
      </c>
      <c r="G213" s="88">
        <f t="shared" si="198"/>
        <v>0</v>
      </c>
      <c r="H213" s="102">
        <f t="shared" si="198"/>
        <v>5</v>
      </c>
    </row>
    <row r="214" spans="1:8" x14ac:dyDescent="0.25">
      <c r="A214" s="111" t="s">
        <v>277</v>
      </c>
      <c r="B214" s="30">
        <v>381</v>
      </c>
      <c r="C214" s="7" t="s">
        <v>159</v>
      </c>
      <c r="D214" s="1">
        <v>5</v>
      </c>
      <c r="E214" s="61">
        <v>0</v>
      </c>
      <c r="F214" s="61">
        <f t="shared" ref="F214" si="199">D214+E214</f>
        <v>5</v>
      </c>
      <c r="G214" s="84">
        <v>0</v>
      </c>
      <c r="H214" s="157">
        <f t="shared" ref="H214" si="200">F214+G214</f>
        <v>5</v>
      </c>
    </row>
    <row r="215" spans="1:8" ht="16.5" customHeight="1" x14ac:dyDescent="0.25">
      <c r="A215" s="161" t="s">
        <v>6</v>
      </c>
      <c r="B215" s="49" t="s">
        <v>222</v>
      </c>
      <c r="C215" s="50" t="s">
        <v>278</v>
      </c>
      <c r="D215" s="18">
        <f>D216</f>
        <v>683</v>
      </c>
      <c r="E215" s="62">
        <f t="shared" ref="E215:H215" si="201">E216</f>
        <v>1</v>
      </c>
      <c r="F215" s="62">
        <f t="shared" si="201"/>
        <v>684</v>
      </c>
      <c r="G215" s="89">
        <f t="shared" si="201"/>
        <v>0</v>
      </c>
      <c r="H215" s="184">
        <f t="shared" si="201"/>
        <v>684</v>
      </c>
    </row>
    <row r="216" spans="1:8" x14ac:dyDescent="0.25">
      <c r="A216" s="165" t="s">
        <v>279</v>
      </c>
      <c r="B216" s="30">
        <v>381</v>
      </c>
      <c r="C216" s="7" t="s">
        <v>159</v>
      </c>
      <c r="D216" s="1">
        <v>683</v>
      </c>
      <c r="E216" s="61">
        <v>1</v>
      </c>
      <c r="F216" s="61">
        <f t="shared" ref="F216" si="202">D216+E216</f>
        <v>684</v>
      </c>
      <c r="G216" s="84">
        <v>0</v>
      </c>
      <c r="H216" s="157">
        <f t="shared" ref="H216" si="203">F216+G216</f>
        <v>684</v>
      </c>
    </row>
    <row r="217" spans="1:8" x14ac:dyDescent="0.25">
      <c r="A217" s="155" t="s">
        <v>54</v>
      </c>
      <c r="B217" s="48" t="s">
        <v>282</v>
      </c>
      <c r="C217" s="10" t="s">
        <v>161</v>
      </c>
      <c r="D217" s="12">
        <f>D218</f>
        <v>47960</v>
      </c>
      <c r="E217" s="54">
        <v>0</v>
      </c>
      <c r="F217" s="54">
        <v>47960</v>
      </c>
      <c r="G217" s="83">
        <f t="shared" ref="D217:H227" si="204">G218</f>
        <v>-3513.65</v>
      </c>
      <c r="H217" s="185">
        <f t="shared" si="204"/>
        <v>44446.35</v>
      </c>
    </row>
    <row r="218" spans="1:8" x14ac:dyDescent="0.25">
      <c r="A218" s="158" t="s">
        <v>6</v>
      </c>
      <c r="B218" s="31" t="s">
        <v>27</v>
      </c>
      <c r="C218" s="32" t="s">
        <v>18</v>
      </c>
      <c r="D218" s="13">
        <f t="shared" si="204"/>
        <v>47960</v>
      </c>
      <c r="E218" s="56">
        <f t="shared" si="204"/>
        <v>0</v>
      </c>
      <c r="F218" s="56">
        <f t="shared" si="204"/>
        <v>47960</v>
      </c>
      <c r="G218" s="85">
        <f t="shared" si="204"/>
        <v>-3513.65</v>
      </c>
      <c r="H218" s="168">
        <f t="shared" si="204"/>
        <v>44446.35</v>
      </c>
    </row>
    <row r="219" spans="1:8" ht="16.5" customHeight="1" x14ac:dyDescent="0.25">
      <c r="A219" s="159" t="s">
        <v>6</v>
      </c>
      <c r="B219" s="40" t="s">
        <v>222</v>
      </c>
      <c r="C219" s="41" t="s">
        <v>19</v>
      </c>
      <c r="D219" s="14">
        <f>D220</f>
        <v>47960</v>
      </c>
      <c r="E219" s="63">
        <f t="shared" si="204"/>
        <v>0</v>
      </c>
      <c r="F219" s="63">
        <f t="shared" si="204"/>
        <v>47960</v>
      </c>
      <c r="G219" s="90">
        <f t="shared" si="204"/>
        <v>-3513.65</v>
      </c>
      <c r="H219" s="132">
        <f t="shared" si="204"/>
        <v>44446.35</v>
      </c>
    </row>
    <row r="220" spans="1:8" x14ac:dyDescent="0.25">
      <c r="A220" s="163" t="s">
        <v>9</v>
      </c>
      <c r="B220" s="35" t="s">
        <v>43</v>
      </c>
      <c r="C220" s="36" t="s">
        <v>44</v>
      </c>
      <c r="D220" s="16">
        <f t="shared" si="204"/>
        <v>47960</v>
      </c>
      <c r="E220" s="59">
        <f t="shared" si="204"/>
        <v>0</v>
      </c>
      <c r="F220" s="59">
        <f t="shared" si="204"/>
        <v>47960</v>
      </c>
      <c r="G220" s="87">
        <f t="shared" si="204"/>
        <v>-3513.65</v>
      </c>
      <c r="H220" s="101">
        <f t="shared" si="204"/>
        <v>44446.35</v>
      </c>
    </row>
    <row r="221" spans="1:8" x14ac:dyDescent="0.25">
      <c r="A221" s="164" t="s">
        <v>0</v>
      </c>
      <c r="B221" s="37" t="s">
        <v>61</v>
      </c>
      <c r="C221" s="38" t="s">
        <v>62</v>
      </c>
      <c r="D221" s="17">
        <f>D222</f>
        <v>47960</v>
      </c>
      <c r="E221" s="60">
        <f t="shared" si="204"/>
        <v>0</v>
      </c>
      <c r="F221" s="60">
        <f t="shared" si="204"/>
        <v>47960</v>
      </c>
      <c r="G221" s="88">
        <f t="shared" si="204"/>
        <v>-3513.65</v>
      </c>
      <c r="H221" s="102">
        <f t="shared" si="204"/>
        <v>44446.35</v>
      </c>
    </row>
    <row r="222" spans="1:8" ht="14.25" customHeight="1" x14ac:dyDescent="0.25">
      <c r="A222" s="165" t="s">
        <v>281</v>
      </c>
      <c r="B222" s="30" t="s">
        <v>61</v>
      </c>
      <c r="C222" s="7" t="s">
        <v>118</v>
      </c>
      <c r="D222" s="1">
        <v>47960</v>
      </c>
      <c r="E222" s="61">
        <v>0</v>
      </c>
      <c r="F222" s="61">
        <f t="shared" ref="F222" si="205">D222+E222</f>
        <v>47960</v>
      </c>
      <c r="G222" s="84">
        <v>-3513.65</v>
      </c>
      <c r="H222" s="157">
        <f t="shared" ref="H222" si="206">F222+G222</f>
        <v>44446.35</v>
      </c>
    </row>
    <row r="223" spans="1:8" x14ac:dyDescent="0.25">
      <c r="A223" s="155" t="s">
        <v>54</v>
      </c>
      <c r="B223" s="48" t="s">
        <v>282</v>
      </c>
      <c r="C223" s="10" t="s">
        <v>283</v>
      </c>
      <c r="D223" s="12">
        <f>D224</f>
        <v>33616</v>
      </c>
      <c r="E223" s="54">
        <f t="shared" si="204"/>
        <v>0</v>
      </c>
      <c r="F223" s="54">
        <f t="shared" si="204"/>
        <v>33616</v>
      </c>
      <c r="G223" s="83">
        <f t="shared" si="204"/>
        <v>0</v>
      </c>
      <c r="H223" s="174">
        <f t="shared" si="204"/>
        <v>33616</v>
      </c>
    </row>
    <row r="224" spans="1:8" x14ac:dyDescent="0.25">
      <c r="A224" s="158" t="s">
        <v>6</v>
      </c>
      <c r="B224" s="31" t="s">
        <v>27</v>
      </c>
      <c r="C224" s="32" t="s">
        <v>18</v>
      </c>
      <c r="D224" s="13">
        <f t="shared" si="204"/>
        <v>33616</v>
      </c>
      <c r="E224" s="56">
        <f t="shared" si="204"/>
        <v>0</v>
      </c>
      <c r="F224" s="56">
        <f t="shared" si="204"/>
        <v>33616</v>
      </c>
      <c r="G224" s="85">
        <f t="shared" si="204"/>
        <v>0</v>
      </c>
      <c r="H224" s="168">
        <f t="shared" si="204"/>
        <v>33616</v>
      </c>
    </row>
    <row r="225" spans="1:8" x14ac:dyDescent="0.25">
      <c r="A225" s="159" t="s">
        <v>6</v>
      </c>
      <c r="B225" s="40" t="s">
        <v>222</v>
      </c>
      <c r="C225" s="41" t="s">
        <v>19</v>
      </c>
      <c r="D225" s="14">
        <f>D226</f>
        <v>33616</v>
      </c>
      <c r="E225" s="63">
        <f t="shared" si="204"/>
        <v>0</v>
      </c>
      <c r="F225" s="63">
        <f t="shared" si="204"/>
        <v>33616</v>
      </c>
      <c r="G225" s="90">
        <f t="shared" si="204"/>
        <v>0</v>
      </c>
      <c r="H225" s="132">
        <f t="shared" si="204"/>
        <v>33616</v>
      </c>
    </row>
    <row r="226" spans="1:8" x14ac:dyDescent="0.25">
      <c r="A226" s="163" t="s">
        <v>9</v>
      </c>
      <c r="B226" s="35" t="s">
        <v>43</v>
      </c>
      <c r="C226" s="36" t="s">
        <v>44</v>
      </c>
      <c r="D226" s="16">
        <f t="shared" si="204"/>
        <v>33616</v>
      </c>
      <c r="E226" s="59">
        <f t="shared" si="204"/>
        <v>0</v>
      </c>
      <c r="F226" s="59">
        <f t="shared" si="204"/>
        <v>33616</v>
      </c>
      <c r="G226" s="87">
        <f t="shared" si="204"/>
        <v>0</v>
      </c>
      <c r="H226" s="101">
        <f t="shared" si="204"/>
        <v>33616</v>
      </c>
    </row>
    <row r="227" spans="1:8" x14ac:dyDescent="0.25">
      <c r="A227" s="164" t="s">
        <v>0</v>
      </c>
      <c r="B227" s="37" t="s">
        <v>61</v>
      </c>
      <c r="C227" s="38" t="s">
        <v>62</v>
      </c>
      <c r="D227" s="17">
        <f t="shared" si="204"/>
        <v>33616</v>
      </c>
      <c r="E227" s="60">
        <f t="shared" si="204"/>
        <v>0</v>
      </c>
      <c r="F227" s="60">
        <f t="shared" si="204"/>
        <v>33616</v>
      </c>
      <c r="G227" s="88">
        <f t="shared" si="204"/>
        <v>0</v>
      </c>
      <c r="H227" s="102">
        <f t="shared" si="204"/>
        <v>33616</v>
      </c>
    </row>
    <row r="228" spans="1:8" x14ac:dyDescent="0.25">
      <c r="A228" s="165" t="s">
        <v>284</v>
      </c>
      <c r="B228" s="30" t="s">
        <v>61</v>
      </c>
      <c r="C228" s="7" t="s">
        <v>118</v>
      </c>
      <c r="D228" s="1">
        <v>33616</v>
      </c>
      <c r="E228" s="61">
        <v>0</v>
      </c>
      <c r="F228" s="61">
        <f t="shared" ref="F228" si="207">D228+E228</f>
        <v>33616</v>
      </c>
      <c r="G228" s="84">
        <v>0</v>
      </c>
      <c r="H228" s="157">
        <f t="shared" ref="H228" si="208">F228+G228</f>
        <v>33616</v>
      </c>
    </row>
    <row r="229" spans="1:8" x14ac:dyDescent="0.25">
      <c r="A229" s="155" t="s">
        <v>78</v>
      </c>
      <c r="B229" s="48" t="s">
        <v>160</v>
      </c>
      <c r="C229" s="10" t="s">
        <v>298</v>
      </c>
      <c r="D229" s="12">
        <f>D230+D236+D233</f>
        <v>3326</v>
      </c>
      <c r="E229" s="54">
        <f t="shared" ref="E229:H229" si="209">E230+E236+E233</f>
        <v>-13.329999999999984</v>
      </c>
      <c r="F229" s="54">
        <f t="shared" si="209"/>
        <v>3312.67</v>
      </c>
      <c r="G229" s="83">
        <f t="shared" si="209"/>
        <v>-761</v>
      </c>
      <c r="H229" s="174">
        <f t="shared" si="209"/>
        <v>2551.67</v>
      </c>
    </row>
    <row r="230" spans="1:8" x14ac:dyDescent="0.25">
      <c r="A230" s="159" t="s">
        <v>6</v>
      </c>
      <c r="B230" s="40" t="s">
        <v>29</v>
      </c>
      <c r="C230" s="41" t="s">
        <v>288</v>
      </c>
      <c r="D230" s="14">
        <f>SUM(D231:D232)</f>
        <v>383</v>
      </c>
      <c r="E230" s="63">
        <f t="shared" ref="E230:H230" si="210">SUM(E231:E232)</f>
        <v>-383</v>
      </c>
      <c r="F230" s="63">
        <f t="shared" si="210"/>
        <v>0</v>
      </c>
      <c r="G230" s="90">
        <f t="shared" si="210"/>
        <v>0</v>
      </c>
      <c r="H230" s="160">
        <f t="shared" si="210"/>
        <v>0</v>
      </c>
    </row>
    <row r="231" spans="1:8" ht="13.5" customHeight="1" x14ac:dyDescent="0.25">
      <c r="A231" s="165" t="s">
        <v>285</v>
      </c>
      <c r="B231" s="30" t="s">
        <v>61</v>
      </c>
      <c r="C231" s="7" t="s">
        <v>422</v>
      </c>
      <c r="D231" s="1">
        <v>148</v>
      </c>
      <c r="E231" s="61">
        <v>-148</v>
      </c>
      <c r="F231" s="61">
        <f t="shared" ref="F231:F232" si="211">D231+E231</f>
        <v>0</v>
      </c>
      <c r="G231" s="84">
        <v>0</v>
      </c>
      <c r="H231" s="157">
        <f t="shared" ref="H231:H232" si="212">F231+G231</f>
        <v>0</v>
      </c>
    </row>
    <row r="232" spans="1:8" x14ac:dyDescent="0.25">
      <c r="A232" s="165" t="s">
        <v>286</v>
      </c>
      <c r="B232" s="30">
        <v>322</v>
      </c>
      <c r="C232" s="7" t="s">
        <v>423</v>
      </c>
      <c r="D232" s="1">
        <v>235</v>
      </c>
      <c r="E232" s="61">
        <v>-235</v>
      </c>
      <c r="F232" s="61">
        <f t="shared" si="211"/>
        <v>0</v>
      </c>
      <c r="G232" s="84">
        <v>0</v>
      </c>
      <c r="H232" s="157">
        <f t="shared" si="212"/>
        <v>0</v>
      </c>
    </row>
    <row r="233" spans="1:8" x14ac:dyDescent="0.25">
      <c r="A233" s="159" t="s">
        <v>6</v>
      </c>
      <c r="B233" s="40" t="s">
        <v>287</v>
      </c>
      <c r="C233" s="41" t="s">
        <v>289</v>
      </c>
      <c r="D233" s="14">
        <f>SUM(D234:D235)</f>
        <v>0</v>
      </c>
      <c r="E233" s="63">
        <f t="shared" ref="E233:H233" si="213">SUM(E234:E235)</f>
        <v>369.67</v>
      </c>
      <c r="F233" s="63">
        <f t="shared" si="213"/>
        <v>369.67</v>
      </c>
      <c r="G233" s="90">
        <f t="shared" si="213"/>
        <v>0</v>
      </c>
      <c r="H233" s="160">
        <f t="shared" si="213"/>
        <v>369.67</v>
      </c>
    </row>
    <row r="234" spans="1:8" ht="12.75" customHeight="1" x14ac:dyDescent="0.25">
      <c r="A234" s="165" t="s">
        <v>291</v>
      </c>
      <c r="B234" s="30" t="s">
        <v>61</v>
      </c>
      <c r="C234" s="7" t="s">
        <v>423</v>
      </c>
      <c r="D234" s="1">
        <v>0</v>
      </c>
      <c r="E234" s="61">
        <v>269.68</v>
      </c>
      <c r="F234" s="61">
        <f t="shared" ref="F234:F235" si="214">D234+E234</f>
        <v>269.68</v>
      </c>
      <c r="G234" s="84">
        <v>0</v>
      </c>
      <c r="H234" s="157">
        <f t="shared" ref="H234:H235" si="215">F234+G234</f>
        <v>269.68</v>
      </c>
    </row>
    <row r="235" spans="1:8" ht="17.25" customHeight="1" x14ac:dyDescent="0.25">
      <c r="A235" s="165" t="s">
        <v>290</v>
      </c>
      <c r="B235" s="30">
        <v>322</v>
      </c>
      <c r="C235" s="7" t="s">
        <v>422</v>
      </c>
      <c r="D235" s="1">
        <v>0</v>
      </c>
      <c r="E235" s="61">
        <v>99.99</v>
      </c>
      <c r="F235" s="61">
        <f t="shared" si="214"/>
        <v>99.99</v>
      </c>
      <c r="G235" s="84">
        <v>0</v>
      </c>
      <c r="H235" s="157">
        <f t="shared" si="215"/>
        <v>99.99</v>
      </c>
    </row>
    <row r="236" spans="1:8" ht="14.25" customHeight="1" x14ac:dyDescent="0.25">
      <c r="A236" s="158" t="s">
        <v>6</v>
      </c>
      <c r="B236" s="31" t="s">
        <v>27</v>
      </c>
      <c r="C236" s="32" t="s">
        <v>18</v>
      </c>
      <c r="D236" s="13">
        <f>D237</f>
        <v>2943</v>
      </c>
      <c r="E236" s="56">
        <f t="shared" ref="E236:H237" si="216">E237</f>
        <v>0</v>
      </c>
      <c r="F236" s="56">
        <f t="shared" si="216"/>
        <v>2943</v>
      </c>
      <c r="G236" s="85">
        <f t="shared" si="216"/>
        <v>-761</v>
      </c>
      <c r="H236" s="168">
        <f t="shared" si="216"/>
        <v>2182</v>
      </c>
    </row>
    <row r="237" spans="1:8" ht="15.75" customHeight="1" x14ac:dyDescent="0.25">
      <c r="A237" s="159" t="s">
        <v>6</v>
      </c>
      <c r="B237" s="40" t="s">
        <v>292</v>
      </c>
      <c r="C237" s="41" t="s">
        <v>293</v>
      </c>
      <c r="D237" s="14">
        <f>D238</f>
        <v>2943</v>
      </c>
      <c r="E237" s="63">
        <f t="shared" si="216"/>
        <v>0</v>
      </c>
      <c r="F237" s="63">
        <f t="shared" si="216"/>
        <v>2943</v>
      </c>
      <c r="G237" s="90">
        <f t="shared" si="216"/>
        <v>-761</v>
      </c>
      <c r="H237" s="132">
        <f t="shared" si="216"/>
        <v>2182</v>
      </c>
    </row>
    <row r="238" spans="1:8" ht="11.25" customHeight="1" x14ac:dyDescent="0.25">
      <c r="A238" s="163" t="s">
        <v>9</v>
      </c>
      <c r="B238" s="35" t="s">
        <v>43</v>
      </c>
      <c r="C238" s="36" t="s">
        <v>44</v>
      </c>
      <c r="D238" s="16">
        <f>D239</f>
        <v>2943</v>
      </c>
      <c r="E238" s="59">
        <f>E239</f>
        <v>0</v>
      </c>
      <c r="F238" s="59">
        <f>F239</f>
        <v>2943</v>
      </c>
      <c r="G238" s="87">
        <f>G239</f>
        <v>-761</v>
      </c>
      <c r="H238" s="101">
        <f>H239</f>
        <v>2182</v>
      </c>
    </row>
    <row r="239" spans="1:8" ht="15.75" customHeight="1" x14ac:dyDescent="0.25">
      <c r="A239" s="164" t="s">
        <v>0</v>
      </c>
      <c r="B239" s="37" t="s">
        <v>61</v>
      </c>
      <c r="C239" s="38" t="s">
        <v>62</v>
      </c>
      <c r="D239" s="17">
        <f>SUM(D240:D243)</f>
        <v>2943</v>
      </c>
      <c r="E239" s="60">
        <f t="shared" ref="E239:H239" si="217">SUM(E240:E243)</f>
        <v>0</v>
      </c>
      <c r="F239" s="60">
        <f t="shared" si="217"/>
        <v>2943</v>
      </c>
      <c r="G239" s="88">
        <f t="shared" si="217"/>
        <v>-761</v>
      </c>
      <c r="H239" s="102">
        <f t="shared" si="217"/>
        <v>2182</v>
      </c>
    </row>
    <row r="240" spans="1:8" ht="17.25" customHeight="1" x14ac:dyDescent="0.25">
      <c r="A240" s="111" t="s">
        <v>294</v>
      </c>
      <c r="B240" s="30">
        <v>322</v>
      </c>
      <c r="C240" s="7" t="s">
        <v>422</v>
      </c>
      <c r="D240" s="1">
        <v>1135</v>
      </c>
      <c r="E240" s="61">
        <v>0</v>
      </c>
      <c r="F240" s="61">
        <f t="shared" ref="F240:F243" si="218">D240+E240</f>
        <v>1135</v>
      </c>
      <c r="G240" s="84">
        <v>-504</v>
      </c>
      <c r="H240" s="157">
        <f t="shared" ref="H240:H243" si="219">F240+G240</f>
        <v>631</v>
      </c>
    </row>
    <row r="241" spans="1:8" x14ac:dyDescent="0.25">
      <c r="A241" s="111" t="s">
        <v>295</v>
      </c>
      <c r="B241" s="30">
        <v>322</v>
      </c>
      <c r="C241" s="7" t="s">
        <v>423</v>
      </c>
      <c r="D241" s="1">
        <v>1808</v>
      </c>
      <c r="E241" s="61">
        <v>0</v>
      </c>
      <c r="F241" s="61">
        <f t="shared" si="218"/>
        <v>1808</v>
      </c>
      <c r="G241" s="84">
        <v>-257</v>
      </c>
      <c r="H241" s="157">
        <f t="shared" si="219"/>
        <v>1551</v>
      </c>
    </row>
    <row r="242" spans="1:8" ht="16.5" customHeight="1" x14ac:dyDescent="0.25">
      <c r="A242" s="111" t="s">
        <v>296</v>
      </c>
      <c r="B242" s="30">
        <v>322</v>
      </c>
      <c r="C242" s="7" t="s">
        <v>424</v>
      </c>
      <c r="D242" s="1">
        <v>0</v>
      </c>
      <c r="E242" s="61">
        <v>0</v>
      </c>
      <c r="F242" s="61">
        <f t="shared" si="218"/>
        <v>0</v>
      </c>
      <c r="G242" s="84">
        <v>0</v>
      </c>
      <c r="H242" s="157">
        <f t="shared" si="219"/>
        <v>0</v>
      </c>
    </row>
    <row r="243" spans="1:8" ht="22.5" x14ac:dyDescent="0.25">
      <c r="A243" s="111" t="s">
        <v>297</v>
      </c>
      <c r="B243" s="30">
        <v>322</v>
      </c>
      <c r="C243" s="7" t="s">
        <v>425</v>
      </c>
      <c r="D243" s="1">
        <v>0</v>
      </c>
      <c r="E243" s="61">
        <v>0</v>
      </c>
      <c r="F243" s="61">
        <f t="shared" si="218"/>
        <v>0</v>
      </c>
      <c r="G243" s="84">
        <v>0</v>
      </c>
      <c r="H243" s="157">
        <f t="shared" si="219"/>
        <v>0</v>
      </c>
    </row>
    <row r="244" spans="1:8" x14ac:dyDescent="0.25">
      <c r="A244" s="155" t="s">
        <v>78</v>
      </c>
      <c r="B244" s="48" t="s">
        <v>299</v>
      </c>
      <c r="C244" s="10" t="s">
        <v>155</v>
      </c>
      <c r="D244" s="12">
        <f>D245+D275+D263</f>
        <v>65389</v>
      </c>
      <c r="E244" s="54">
        <f t="shared" ref="E244:H244" si="220">E245+E275+E263</f>
        <v>0</v>
      </c>
      <c r="F244" s="54">
        <f t="shared" si="220"/>
        <v>65389</v>
      </c>
      <c r="G244" s="83">
        <f t="shared" si="220"/>
        <v>-6806</v>
      </c>
      <c r="H244" s="174">
        <f t="shared" si="220"/>
        <v>58583</v>
      </c>
    </row>
    <row r="245" spans="1:8" x14ac:dyDescent="0.25">
      <c r="A245" s="158" t="s">
        <v>6</v>
      </c>
      <c r="B245" s="31" t="s">
        <v>55</v>
      </c>
      <c r="C245" s="32" t="s">
        <v>56</v>
      </c>
      <c r="D245" s="13">
        <f>D246</f>
        <v>15206</v>
      </c>
      <c r="E245" s="56">
        <f t="shared" ref="E245:H246" si="221">E246</f>
        <v>0</v>
      </c>
      <c r="F245" s="56">
        <f t="shared" si="221"/>
        <v>15206</v>
      </c>
      <c r="G245" s="85">
        <f t="shared" si="221"/>
        <v>-591</v>
      </c>
      <c r="H245" s="168">
        <f t="shared" si="221"/>
        <v>14615</v>
      </c>
    </row>
    <row r="246" spans="1:8" x14ac:dyDescent="0.25">
      <c r="A246" s="159" t="s">
        <v>6</v>
      </c>
      <c r="B246" s="40" t="s">
        <v>57</v>
      </c>
      <c r="C246" s="41" t="s">
        <v>58</v>
      </c>
      <c r="D246" s="14">
        <f>D247</f>
        <v>15206</v>
      </c>
      <c r="E246" s="63">
        <f t="shared" si="221"/>
        <v>0</v>
      </c>
      <c r="F246" s="63">
        <f t="shared" si="221"/>
        <v>15206</v>
      </c>
      <c r="G246" s="90">
        <f t="shared" si="221"/>
        <v>-591</v>
      </c>
      <c r="H246" s="132">
        <f t="shared" si="221"/>
        <v>14615</v>
      </c>
    </row>
    <row r="247" spans="1:8" ht="11.25" customHeight="1" x14ac:dyDescent="0.25">
      <c r="A247" s="163" t="s">
        <v>9</v>
      </c>
      <c r="B247" s="35" t="s">
        <v>43</v>
      </c>
      <c r="C247" s="36" t="s">
        <v>44</v>
      </c>
      <c r="D247" s="16">
        <f>D248+D253+D261+D256+D259</f>
        <v>15206</v>
      </c>
      <c r="E247" s="59">
        <f t="shared" ref="E247:G247" si="222">E248+E253+E261+E256+E259</f>
        <v>0</v>
      </c>
      <c r="F247" s="59">
        <f t="shared" si="222"/>
        <v>15206</v>
      </c>
      <c r="G247" s="87">
        <f t="shared" si="222"/>
        <v>-591</v>
      </c>
      <c r="H247" s="101">
        <f>H248+H253+H261+H256+H259</f>
        <v>14615</v>
      </c>
    </row>
    <row r="248" spans="1:8" x14ac:dyDescent="0.25">
      <c r="A248" s="164" t="s">
        <v>0</v>
      </c>
      <c r="B248" s="37" t="s">
        <v>67</v>
      </c>
      <c r="C248" s="38" t="s">
        <v>68</v>
      </c>
      <c r="D248" s="17">
        <f>SUM(D249:D252)</f>
        <v>12771</v>
      </c>
      <c r="E248" s="60">
        <f t="shared" ref="E248:H248" si="223">SUM(E249:E252)</f>
        <v>0</v>
      </c>
      <c r="F248" s="60">
        <f t="shared" si="223"/>
        <v>12771</v>
      </c>
      <c r="G248" s="88">
        <f t="shared" si="223"/>
        <v>-450</v>
      </c>
      <c r="H248" s="102">
        <f t="shared" si="223"/>
        <v>12321</v>
      </c>
    </row>
    <row r="249" spans="1:8" ht="14.25" customHeight="1" x14ac:dyDescent="0.25">
      <c r="A249" s="165" t="s">
        <v>300</v>
      </c>
      <c r="B249" s="30" t="s">
        <v>67</v>
      </c>
      <c r="C249" s="7" t="s">
        <v>305</v>
      </c>
      <c r="D249" s="1">
        <v>0</v>
      </c>
      <c r="E249" s="61">
        <v>0</v>
      </c>
      <c r="F249" s="61">
        <f t="shared" ref="F249:F252" si="224">D249+E249</f>
        <v>0</v>
      </c>
      <c r="G249" s="84">
        <v>1100</v>
      </c>
      <c r="H249" s="157">
        <f t="shared" ref="H249:H250" si="225">F249+G249</f>
        <v>1100</v>
      </c>
    </row>
    <row r="250" spans="1:8" x14ac:dyDescent="0.25">
      <c r="A250" s="165" t="s">
        <v>301</v>
      </c>
      <c r="B250" s="30" t="s">
        <v>67</v>
      </c>
      <c r="C250" s="7" t="s">
        <v>90</v>
      </c>
      <c r="D250" s="1">
        <v>11631</v>
      </c>
      <c r="E250" s="61">
        <v>0</v>
      </c>
      <c r="F250" s="61">
        <f t="shared" si="224"/>
        <v>11631</v>
      </c>
      <c r="G250" s="84">
        <v>-1265</v>
      </c>
      <c r="H250" s="157">
        <f t="shared" si="225"/>
        <v>10366</v>
      </c>
    </row>
    <row r="251" spans="1:8" x14ac:dyDescent="0.25">
      <c r="A251" s="165" t="s">
        <v>303</v>
      </c>
      <c r="B251" s="30">
        <v>312</v>
      </c>
      <c r="C251" s="7" t="s">
        <v>72</v>
      </c>
      <c r="D251" s="1">
        <v>1140</v>
      </c>
      <c r="E251" s="61">
        <v>0</v>
      </c>
      <c r="F251" s="61">
        <f t="shared" si="224"/>
        <v>1140</v>
      </c>
      <c r="G251" s="84">
        <v>-385</v>
      </c>
      <c r="H251" s="157">
        <f>F251+G251</f>
        <v>755</v>
      </c>
    </row>
    <row r="252" spans="1:8" ht="12" customHeight="1" x14ac:dyDescent="0.25">
      <c r="A252" s="165" t="s">
        <v>302</v>
      </c>
      <c r="B252" s="30">
        <v>312</v>
      </c>
      <c r="C252" s="7" t="s">
        <v>304</v>
      </c>
      <c r="D252" s="1">
        <v>0</v>
      </c>
      <c r="E252" s="61">
        <v>0</v>
      </c>
      <c r="F252" s="61">
        <f t="shared" si="224"/>
        <v>0</v>
      </c>
      <c r="G252" s="84">
        <v>100</v>
      </c>
      <c r="H252" s="157">
        <f>F252+G252</f>
        <v>100</v>
      </c>
    </row>
    <row r="253" spans="1:8" ht="12.75" customHeight="1" x14ac:dyDescent="0.25">
      <c r="A253" s="164"/>
      <c r="B253" s="37" t="s">
        <v>69</v>
      </c>
      <c r="C253" s="38" t="s">
        <v>70</v>
      </c>
      <c r="D253" s="17">
        <f>D254+D255</f>
        <v>1920</v>
      </c>
      <c r="E253" s="60">
        <f t="shared" ref="E253:H253" si="226">E254+E255</f>
        <v>0</v>
      </c>
      <c r="F253" s="60">
        <f t="shared" si="226"/>
        <v>1920</v>
      </c>
      <c r="G253" s="88">
        <f t="shared" si="226"/>
        <v>-30</v>
      </c>
      <c r="H253" s="102">
        <f t="shared" si="226"/>
        <v>1890</v>
      </c>
    </row>
    <row r="254" spans="1:8" x14ac:dyDescent="0.25">
      <c r="A254" s="165" t="s">
        <v>306</v>
      </c>
      <c r="B254" s="30" t="s">
        <v>69</v>
      </c>
      <c r="C254" s="7" t="s">
        <v>121</v>
      </c>
      <c r="D254" s="1">
        <v>1920</v>
      </c>
      <c r="E254" s="61">
        <v>0</v>
      </c>
      <c r="F254" s="61">
        <f t="shared" ref="F254:F262" si="227">D254+E254</f>
        <v>1920</v>
      </c>
      <c r="G254" s="84">
        <v>-210</v>
      </c>
      <c r="H254" s="157">
        <f t="shared" ref="H254:H255" si="228">F254+G254</f>
        <v>1710</v>
      </c>
    </row>
    <row r="255" spans="1:8" x14ac:dyDescent="0.25">
      <c r="A255" s="165" t="s">
        <v>307</v>
      </c>
      <c r="B255" s="30" t="s">
        <v>69</v>
      </c>
      <c r="C255" s="7" t="s">
        <v>308</v>
      </c>
      <c r="D255" s="1">
        <v>0</v>
      </c>
      <c r="E255" s="61">
        <v>0</v>
      </c>
      <c r="F255" s="61">
        <f t="shared" si="227"/>
        <v>0</v>
      </c>
      <c r="G255" s="84">
        <v>180</v>
      </c>
      <c r="H255" s="157">
        <f t="shared" si="228"/>
        <v>180</v>
      </c>
    </row>
    <row r="256" spans="1:8" ht="12" customHeight="1" x14ac:dyDescent="0.25">
      <c r="A256" s="165"/>
      <c r="B256" s="37">
        <v>321</v>
      </c>
      <c r="C256" s="38" t="s">
        <v>74</v>
      </c>
      <c r="D256" s="17">
        <f>D257+D258</f>
        <v>425</v>
      </c>
      <c r="E256" s="60">
        <f>E257+E258</f>
        <v>0</v>
      </c>
      <c r="F256" s="60">
        <f>F257+F258</f>
        <v>425</v>
      </c>
      <c r="G256" s="102">
        <f>G257+G258</f>
        <v>-21</v>
      </c>
      <c r="H256" s="102">
        <f>H257+H258</f>
        <v>404</v>
      </c>
    </row>
    <row r="257" spans="1:8" x14ac:dyDescent="0.25">
      <c r="A257" s="165" t="s">
        <v>309</v>
      </c>
      <c r="B257" s="30">
        <v>321</v>
      </c>
      <c r="C257" s="7" t="s">
        <v>74</v>
      </c>
      <c r="D257" s="1">
        <v>425</v>
      </c>
      <c r="E257" s="61">
        <v>0</v>
      </c>
      <c r="F257" s="61">
        <f t="shared" ref="F257:F258" si="229">D257+E257</f>
        <v>425</v>
      </c>
      <c r="G257" s="84">
        <v>-174</v>
      </c>
      <c r="H257" s="157">
        <f t="shared" ref="H257:H258" si="230">F257+G257</f>
        <v>251</v>
      </c>
    </row>
    <row r="258" spans="1:8" ht="16.5" customHeight="1" x14ac:dyDescent="0.25">
      <c r="A258" s="165" t="s">
        <v>311</v>
      </c>
      <c r="B258" s="30">
        <v>321</v>
      </c>
      <c r="C258" s="7" t="s">
        <v>310</v>
      </c>
      <c r="D258" s="1">
        <v>0</v>
      </c>
      <c r="E258" s="61">
        <v>0</v>
      </c>
      <c r="F258" s="61">
        <f t="shared" si="229"/>
        <v>0</v>
      </c>
      <c r="G258" s="84">
        <v>153</v>
      </c>
      <c r="H258" s="157">
        <f t="shared" si="230"/>
        <v>153</v>
      </c>
    </row>
    <row r="259" spans="1:8" ht="12.75" customHeight="1" x14ac:dyDescent="0.25">
      <c r="A259" s="164"/>
      <c r="B259" s="37">
        <v>323</v>
      </c>
      <c r="C259" s="38" t="s">
        <v>60</v>
      </c>
      <c r="D259" s="17">
        <f>D260+D261</f>
        <v>90</v>
      </c>
      <c r="E259" s="60">
        <f t="shared" ref="E259:H259" si="231">E260+E261</f>
        <v>0</v>
      </c>
      <c r="F259" s="60">
        <f t="shared" si="231"/>
        <v>90</v>
      </c>
      <c r="G259" s="88">
        <f t="shared" si="231"/>
        <v>-90</v>
      </c>
      <c r="H259" s="102">
        <f t="shared" si="231"/>
        <v>0</v>
      </c>
    </row>
    <row r="260" spans="1:8" x14ac:dyDescent="0.25">
      <c r="A260" s="165" t="s">
        <v>353</v>
      </c>
      <c r="B260" s="30">
        <v>323</v>
      </c>
      <c r="C260" s="7" t="s">
        <v>312</v>
      </c>
      <c r="D260" s="1">
        <v>90</v>
      </c>
      <c r="E260" s="61">
        <v>0</v>
      </c>
      <c r="F260" s="61">
        <f t="shared" ref="F260" si="232">D260+E260</f>
        <v>90</v>
      </c>
      <c r="G260" s="84">
        <v>-90</v>
      </c>
      <c r="H260" s="157">
        <f t="shared" ref="H260" si="233">F260+G260</f>
        <v>0</v>
      </c>
    </row>
    <row r="261" spans="1:8" ht="12.75" customHeight="1" x14ac:dyDescent="0.25">
      <c r="A261" s="164"/>
      <c r="B261" s="37">
        <v>922</v>
      </c>
      <c r="C261" s="38" t="s">
        <v>169</v>
      </c>
      <c r="D261" s="17">
        <f>D262</f>
        <v>0</v>
      </c>
      <c r="E261" s="60">
        <f t="shared" ref="E261:H261" si="234">E262</f>
        <v>0</v>
      </c>
      <c r="F261" s="60">
        <f t="shared" si="234"/>
        <v>0</v>
      </c>
      <c r="G261" s="88">
        <f t="shared" si="234"/>
        <v>0</v>
      </c>
      <c r="H261" s="102">
        <f t="shared" si="234"/>
        <v>0</v>
      </c>
    </row>
    <row r="262" spans="1:8" x14ac:dyDescent="0.25">
      <c r="A262" s="164"/>
      <c r="B262" s="37">
        <v>92221</v>
      </c>
      <c r="C262" s="7" t="s">
        <v>200</v>
      </c>
      <c r="D262" s="1">
        <v>0</v>
      </c>
      <c r="E262" s="61">
        <v>0</v>
      </c>
      <c r="F262" s="81">
        <f t="shared" si="227"/>
        <v>0</v>
      </c>
      <c r="G262" s="91">
        <v>0</v>
      </c>
      <c r="H262" s="186">
        <f t="shared" ref="H262" si="235">F262+G262</f>
        <v>0</v>
      </c>
    </row>
    <row r="263" spans="1:8" x14ac:dyDescent="0.25">
      <c r="A263" s="158" t="s">
        <v>6</v>
      </c>
      <c r="B263" s="31" t="s">
        <v>27</v>
      </c>
      <c r="C263" s="32" t="s">
        <v>18</v>
      </c>
      <c r="D263" s="13">
        <f>D264</f>
        <v>15206</v>
      </c>
      <c r="E263" s="56">
        <f t="shared" ref="E263:H264" si="236">E264</f>
        <v>0</v>
      </c>
      <c r="F263" s="56">
        <f t="shared" si="236"/>
        <v>15206</v>
      </c>
      <c r="G263" s="85">
        <f t="shared" si="236"/>
        <v>-2184</v>
      </c>
      <c r="H263" s="168">
        <f t="shared" si="236"/>
        <v>13022</v>
      </c>
    </row>
    <row r="264" spans="1:8" x14ac:dyDescent="0.25">
      <c r="A264" s="159" t="s">
        <v>6</v>
      </c>
      <c r="B264" s="40" t="s">
        <v>29</v>
      </c>
      <c r="C264" s="41" t="s">
        <v>313</v>
      </c>
      <c r="D264" s="14">
        <f>D265</f>
        <v>15206</v>
      </c>
      <c r="E264" s="63">
        <f t="shared" si="236"/>
        <v>0</v>
      </c>
      <c r="F264" s="63">
        <f t="shared" si="236"/>
        <v>15206</v>
      </c>
      <c r="G264" s="90">
        <f t="shared" si="236"/>
        <v>-2184</v>
      </c>
      <c r="H264" s="132">
        <f t="shared" si="236"/>
        <v>13022</v>
      </c>
    </row>
    <row r="265" spans="1:8" ht="14.25" customHeight="1" x14ac:dyDescent="0.25">
      <c r="A265" s="163" t="s">
        <v>9</v>
      </c>
      <c r="B265" s="35" t="s">
        <v>43</v>
      </c>
      <c r="C265" s="36" t="s">
        <v>44</v>
      </c>
      <c r="D265" s="16">
        <f>D266+D269+D271+D273</f>
        <v>15206</v>
      </c>
      <c r="E265" s="59">
        <f t="shared" ref="E265:H265" si="237">E266+E269+E271+E273</f>
        <v>0</v>
      </c>
      <c r="F265" s="59">
        <f t="shared" si="237"/>
        <v>15206</v>
      </c>
      <c r="G265" s="87">
        <f t="shared" si="237"/>
        <v>-2184</v>
      </c>
      <c r="H265" s="101">
        <f t="shared" si="237"/>
        <v>13022</v>
      </c>
    </row>
    <row r="266" spans="1:8" ht="13.5" customHeight="1" x14ac:dyDescent="0.25">
      <c r="A266" s="164" t="s">
        <v>0</v>
      </c>
      <c r="B266" s="37" t="s">
        <v>67</v>
      </c>
      <c r="C266" s="38" t="s">
        <v>68</v>
      </c>
      <c r="D266" s="17">
        <f>SUM(D267:D268)</f>
        <v>12771</v>
      </c>
      <c r="E266" s="60">
        <f>SUM(E267:E268)</f>
        <v>0</v>
      </c>
      <c r="F266" s="60">
        <f>SUM(F267:F268)</f>
        <v>12771</v>
      </c>
      <c r="G266" s="88">
        <f>SUM(G267:G268)</f>
        <v>-1650</v>
      </c>
      <c r="H266" s="102">
        <f>SUM(H267:H268)</f>
        <v>11121</v>
      </c>
    </row>
    <row r="267" spans="1:8" x14ac:dyDescent="0.25">
      <c r="A267" s="165" t="s">
        <v>354</v>
      </c>
      <c r="B267" s="30" t="s">
        <v>67</v>
      </c>
      <c r="C267" s="7" t="s">
        <v>359</v>
      </c>
      <c r="D267" s="1">
        <v>11631</v>
      </c>
      <c r="E267" s="61">
        <v>0</v>
      </c>
      <c r="F267" s="61">
        <f t="shared" ref="F267:F268" si="238">D267+E267</f>
        <v>11631</v>
      </c>
      <c r="G267" s="84">
        <v>-1265</v>
      </c>
      <c r="H267" s="157">
        <f t="shared" ref="H267" si="239">F267+G267</f>
        <v>10366</v>
      </c>
    </row>
    <row r="268" spans="1:8" x14ac:dyDescent="0.25">
      <c r="A268" s="165" t="s">
        <v>355</v>
      </c>
      <c r="B268" s="30">
        <v>312</v>
      </c>
      <c r="C268" s="7" t="s">
        <v>72</v>
      </c>
      <c r="D268" s="1">
        <v>1140</v>
      </c>
      <c r="E268" s="61">
        <v>0</v>
      </c>
      <c r="F268" s="61">
        <f t="shared" si="238"/>
        <v>1140</v>
      </c>
      <c r="G268" s="84">
        <v>-385</v>
      </c>
      <c r="H268" s="157">
        <f>F268+G268</f>
        <v>755</v>
      </c>
    </row>
    <row r="269" spans="1:8" ht="11.25" customHeight="1" x14ac:dyDescent="0.25">
      <c r="A269" s="164"/>
      <c r="B269" s="37" t="s">
        <v>69</v>
      </c>
      <c r="C269" s="38" t="s">
        <v>70</v>
      </c>
      <c r="D269" s="17">
        <f>D270</f>
        <v>1920</v>
      </c>
      <c r="E269" s="60">
        <f t="shared" ref="E269:H269" si="240">E270</f>
        <v>0</v>
      </c>
      <c r="F269" s="60">
        <f t="shared" si="240"/>
        <v>1920</v>
      </c>
      <c r="G269" s="88">
        <f t="shared" si="240"/>
        <v>-210</v>
      </c>
      <c r="H269" s="102">
        <f t="shared" si="240"/>
        <v>1710</v>
      </c>
    </row>
    <row r="270" spans="1:8" x14ac:dyDescent="0.25">
      <c r="A270" s="165" t="s">
        <v>356</v>
      </c>
      <c r="B270" s="30" t="s">
        <v>69</v>
      </c>
      <c r="C270" s="7" t="s">
        <v>121</v>
      </c>
      <c r="D270" s="1">
        <v>1920</v>
      </c>
      <c r="E270" s="61">
        <v>0</v>
      </c>
      <c r="F270" s="61">
        <f t="shared" ref="F270" si="241">D270+E270</f>
        <v>1920</v>
      </c>
      <c r="G270" s="84">
        <v>-210</v>
      </c>
      <c r="H270" s="157">
        <f t="shared" ref="H270" si="242">F270+G270</f>
        <v>1710</v>
      </c>
    </row>
    <row r="271" spans="1:8" ht="11.25" customHeight="1" x14ac:dyDescent="0.25">
      <c r="A271" s="165"/>
      <c r="B271" s="37">
        <v>321</v>
      </c>
      <c r="C271" s="38" t="s">
        <v>74</v>
      </c>
      <c r="D271" s="17">
        <f>SUM(D272:D272)</f>
        <v>425</v>
      </c>
      <c r="E271" s="60">
        <f>SUM(E272:E272)</f>
        <v>0</v>
      </c>
      <c r="F271" s="60">
        <f>SUM(F272:F272)</f>
        <v>425</v>
      </c>
      <c r="G271" s="88">
        <f>SUM(G272:G272)</f>
        <v>-234</v>
      </c>
      <c r="H271" s="102">
        <f>SUM(H272:H272)</f>
        <v>191</v>
      </c>
    </row>
    <row r="272" spans="1:8" x14ac:dyDescent="0.25">
      <c r="A272" s="165" t="s">
        <v>357</v>
      </c>
      <c r="B272" s="30">
        <v>321</v>
      </c>
      <c r="C272" s="7" t="s">
        <v>74</v>
      </c>
      <c r="D272" s="1">
        <v>425</v>
      </c>
      <c r="E272" s="61">
        <v>0</v>
      </c>
      <c r="F272" s="61">
        <f t="shared" ref="F272" si="243">D272+E272</f>
        <v>425</v>
      </c>
      <c r="G272" s="84">
        <v>-234</v>
      </c>
      <c r="H272" s="157">
        <f t="shared" ref="H272" si="244">F272+G272</f>
        <v>191</v>
      </c>
    </row>
    <row r="273" spans="1:8" ht="12" customHeight="1" x14ac:dyDescent="0.25">
      <c r="A273" s="164"/>
      <c r="B273" s="37">
        <v>323</v>
      </c>
      <c r="C273" s="38" t="s">
        <v>60</v>
      </c>
      <c r="D273" s="17">
        <f>D274</f>
        <v>90</v>
      </c>
      <c r="E273" s="60">
        <f t="shared" ref="E273:H273" si="245">E274</f>
        <v>0</v>
      </c>
      <c r="F273" s="60">
        <f t="shared" si="245"/>
        <v>90</v>
      </c>
      <c r="G273" s="88">
        <f t="shared" si="245"/>
        <v>-90</v>
      </c>
      <c r="H273" s="102">
        <f t="shared" si="245"/>
        <v>0</v>
      </c>
    </row>
    <row r="274" spans="1:8" x14ac:dyDescent="0.25">
      <c r="A274" s="165" t="s">
        <v>358</v>
      </c>
      <c r="B274" s="30">
        <v>323</v>
      </c>
      <c r="C274" s="7" t="s">
        <v>312</v>
      </c>
      <c r="D274" s="1">
        <v>90</v>
      </c>
      <c r="E274" s="61">
        <v>0</v>
      </c>
      <c r="F274" s="61">
        <f t="shared" ref="F274" si="246">D274+E274</f>
        <v>90</v>
      </c>
      <c r="G274" s="84">
        <v>-90</v>
      </c>
      <c r="H274" s="157">
        <f t="shared" ref="H274" si="247">F274+G274</f>
        <v>0</v>
      </c>
    </row>
    <row r="275" spans="1:8" x14ac:dyDescent="0.25">
      <c r="A275" s="158" t="s">
        <v>6</v>
      </c>
      <c r="B275" s="31" t="s">
        <v>27</v>
      </c>
      <c r="C275" s="32" t="s">
        <v>18</v>
      </c>
      <c r="D275" s="13">
        <f>D276</f>
        <v>34977</v>
      </c>
      <c r="E275" s="56">
        <f t="shared" ref="E275:H276" si="248">E276</f>
        <v>0</v>
      </c>
      <c r="F275" s="56">
        <f t="shared" si="248"/>
        <v>34977</v>
      </c>
      <c r="G275" s="85">
        <f t="shared" si="248"/>
        <v>-4031</v>
      </c>
      <c r="H275" s="168">
        <f t="shared" si="248"/>
        <v>30946</v>
      </c>
    </row>
    <row r="276" spans="1:8" x14ac:dyDescent="0.25">
      <c r="A276" s="159" t="s">
        <v>6</v>
      </c>
      <c r="B276" s="40" t="s">
        <v>292</v>
      </c>
      <c r="C276" s="41" t="s">
        <v>313</v>
      </c>
      <c r="D276" s="14">
        <f>D277</f>
        <v>34977</v>
      </c>
      <c r="E276" s="63">
        <f t="shared" si="248"/>
        <v>0</v>
      </c>
      <c r="F276" s="63">
        <f t="shared" si="248"/>
        <v>34977</v>
      </c>
      <c r="G276" s="90">
        <f t="shared" si="248"/>
        <v>-4031</v>
      </c>
      <c r="H276" s="132">
        <f t="shared" si="248"/>
        <v>30946</v>
      </c>
    </row>
    <row r="277" spans="1:8" x14ac:dyDescent="0.25">
      <c r="A277" s="163" t="s">
        <v>9</v>
      </c>
      <c r="B277" s="35" t="s">
        <v>43</v>
      </c>
      <c r="C277" s="36" t="s">
        <v>44</v>
      </c>
      <c r="D277" s="16">
        <f>D278+D280+D282+D284+D288+D286</f>
        <v>34977</v>
      </c>
      <c r="E277" s="59">
        <f t="shared" ref="E277:H277" si="249">E278+E280+E282+E284+E288+E286</f>
        <v>0</v>
      </c>
      <c r="F277" s="59">
        <f>F278+F280+F282+F284+F288+F286</f>
        <v>34977</v>
      </c>
      <c r="G277" s="87">
        <f t="shared" si="249"/>
        <v>-4031</v>
      </c>
      <c r="H277" s="101">
        <f t="shared" si="249"/>
        <v>30946</v>
      </c>
    </row>
    <row r="278" spans="1:8" ht="12.75" customHeight="1" x14ac:dyDescent="0.25">
      <c r="A278" s="164" t="s">
        <v>0</v>
      </c>
      <c r="B278" s="37" t="s">
        <v>67</v>
      </c>
      <c r="C278" s="38" t="s">
        <v>68</v>
      </c>
      <c r="D278" s="17">
        <f>D279</f>
        <v>27631</v>
      </c>
      <c r="E278" s="60">
        <f t="shared" ref="E278:H278" si="250">E279</f>
        <v>0</v>
      </c>
      <c r="F278" s="60">
        <f t="shared" si="250"/>
        <v>27631</v>
      </c>
      <c r="G278" s="88">
        <f t="shared" si="250"/>
        <v>-3000</v>
      </c>
      <c r="H278" s="102">
        <f t="shared" si="250"/>
        <v>24631</v>
      </c>
    </row>
    <row r="279" spans="1:8" ht="13.5" customHeight="1" x14ac:dyDescent="0.25">
      <c r="A279" s="165" t="s">
        <v>314</v>
      </c>
      <c r="B279" s="30" t="s">
        <v>67</v>
      </c>
      <c r="C279" s="7" t="s">
        <v>90</v>
      </c>
      <c r="D279" s="1">
        <v>27631</v>
      </c>
      <c r="E279" s="61">
        <v>0</v>
      </c>
      <c r="F279" s="61">
        <f t="shared" ref="F279" si="251">D279+E279</f>
        <v>27631</v>
      </c>
      <c r="G279" s="84">
        <v>-3000</v>
      </c>
      <c r="H279" s="157">
        <f t="shared" ref="H279" si="252">F279+G279</f>
        <v>24631</v>
      </c>
    </row>
    <row r="280" spans="1:8" ht="14.25" customHeight="1" x14ac:dyDescent="0.25">
      <c r="A280" s="164" t="s">
        <v>0</v>
      </c>
      <c r="B280" s="37" t="s">
        <v>71</v>
      </c>
      <c r="C280" s="38" t="s">
        <v>72</v>
      </c>
      <c r="D280" s="17">
        <f>D281</f>
        <v>1920</v>
      </c>
      <c r="E280" s="60">
        <f t="shared" ref="E280:H280" si="253">E281</f>
        <v>0</v>
      </c>
      <c r="F280" s="60">
        <f t="shared" si="253"/>
        <v>1920</v>
      </c>
      <c r="G280" s="88">
        <f t="shared" si="253"/>
        <v>-120</v>
      </c>
      <c r="H280" s="102">
        <f t="shared" si="253"/>
        <v>1800</v>
      </c>
    </row>
    <row r="281" spans="1:8" x14ac:dyDescent="0.25">
      <c r="A281" s="165" t="s">
        <v>315</v>
      </c>
      <c r="B281" s="30" t="s">
        <v>71</v>
      </c>
      <c r="C281" s="7" t="s">
        <v>173</v>
      </c>
      <c r="D281" s="1">
        <v>1920</v>
      </c>
      <c r="E281" s="61">
        <v>0</v>
      </c>
      <c r="F281" s="61">
        <f t="shared" ref="F281" si="254">D281+E281</f>
        <v>1920</v>
      </c>
      <c r="G281" s="84">
        <v>-120</v>
      </c>
      <c r="H281" s="157">
        <f t="shared" ref="H281" si="255">F281+G281</f>
        <v>1800</v>
      </c>
    </row>
    <row r="282" spans="1:8" ht="12" customHeight="1" x14ac:dyDescent="0.25">
      <c r="A282" s="164" t="s">
        <v>0</v>
      </c>
      <c r="B282" s="37" t="s">
        <v>69</v>
      </c>
      <c r="C282" s="38" t="s">
        <v>70</v>
      </c>
      <c r="D282" s="17">
        <f>D283</f>
        <v>4559</v>
      </c>
      <c r="E282" s="60">
        <f t="shared" ref="E282:H282" si="256">E283</f>
        <v>0</v>
      </c>
      <c r="F282" s="60">
        <f t="shared" si="256"/>
        <v>4559</v>
      </c>
      <c r="G282" s="88">
        <f t="shared" si="256"/>
        <v>-500</v>
      </c>
      <c r="H282" s="102">
        <f t="shared" si="256"/>
        <v>4059</v>
      </c>
    </row>
    <row r="283" spans="1:8" x14ac:dyDescent="0.25">
      <c r="A283" s="165" t="s">
        <v>316</v>
      </c>
      <c r="B283" s="30" t="s">
        <v>69</v>
      </c>
      <c r="C283" s="7" t="s">
        <v>121</v>
      </c>
      <c r="D283" s="1">
        <v>4559</v>
      </c>
      <c r="E283" s="61">
        <v>0</v>
      </c>
      <c r="F283" s="61">
        <f t="shared" ref="F283" si="257">D283+E283</f>
        <v>4559</v>
      </c>
      <c r="G283" s="84">
        <v>-500</v>
      </c>
      <c r="H283" s="157">
        <f t="shared" ref="H283" si="258">F283+G283</f>
        <v>4059</v>
      </c>
    </row>
    <row r="284" spans="1:8" ht="13.5" customHeight="1" x14ac:dyDescent="0.25">
      <c r="A284" s="164" t="s">
        <v>0</v>
      </c>
      <c r="B284" s="37" t="s">
        <v>73</v>
      </c>
      <c r="C284" s="38" t="s">
        <v>74</v>
      </c>
      <c r="D284" s="17">
        <f>D285</f>
        <v>716</v>
      </c>
      <c r="E284" s="60">
        <f t="shared" ref="E284:H284" si="259">E285</f>
        <v>0</v>
      </c>
      <c r="F284" s="60">
        <f t="shared" si="259"/>
        <v>716</v>
      </c>
      <c r="G284" s="88">
        <f t="shared" si="259"/>
        <v>-260</v>
      </c>
      <c r="H284" s="102">
        <f t="shared" si="259"/>
        <v>456</v>
      </c>
    </row>
    <row r="285" spans="1:8" x14ac:dyDescent="0.25">
      <c r="A285" s="165" t="s">
        <v>317</v>
      </c>
      <c r="B285" s="30" t="s">
        <v>73</v>
      </c>
      <c r="C285" s="7" t="s">
        <v>123</v>
      </c>
      <c r="D285" s="1">
        <v>716</v>
      </c>
      <c r="E285" s="61">
        <v>0</v>
      </c>
      <c r="F285" s="61">
        <f t="shared" ref="F285" si="260">D285+E285</f>
        <v>716</v>
      </c>
      <c r="G285" s="84">
        <v>-260</v>
      </c>
      <c r="H285" s="157">
        <f t="shared" ref="H285" si="261">F285+G285</f>
        <v>456</v>
      </c>
    </row>
    <row r="286" spans="1:8" ht="12" customHeight="1" x14ac:dyDescent="0.25">
      <c r="A286" s="164"/>
      <c r="B286" s="37">
        <v>323</v>
      </c>
      <c r="C286" s="38" t="s">
        <v>60</v>
      </c>
      <c r="D286" s="17">
        <f>D287+D288</f>
        <v>151</v>
      </c>
      <c r="E286" s="60">
        <f t="shared" ref="E286:H286" si="262">E287+E288</f>
        <v>0</v>
      </c>
      <c r="F286" s="60">
        <f t="shared" si="262"/>
        <v>151</v>
      </c>
      <c r="G286" s="88">
        <f t="shared" si="262"/>
        <v>-151</v>
      </c>
      <c r="H286" s="102">
        <f t="shared" si="262"/>
        <v>0</v>
      </c>
    </row>
    <row r="287" spans="1:8" x14ac:dyDescent="0.25">
      <c r="A287" s="165" t="s">
        <v>318</v>
      </c>
      <c r="B287" s="30">
        <v>323</v>
      </c>
      <c r="C287" s="7" t="s">
        <v>319</v>
      </c>
      <c r="D287" s="1">
        <v>151</v>
      </c>
      <c r="E287" s="61">
        <v>0</v>
      </c>
      <c r="F287" s="61">
        <f t="shared" ref="F287" si="263">D287+E287</f>
        <v>151</v>
      </c>
      <c r="G287" s="84">
        <v>-151</v>
      </c>
      <c r="H287" s="157">
        <f t="shared" ref="H287" si="264">F287+G287</f>
        <v>0</v>
      </c>
    </row>
    <row r="288" spans="1:8" ht="12" customHeight="1" x14ac:dyDescent="0.25">
      <c r="A288" s="164"/>
      <c r="B288" s="37">
        <v>922</v>
      </c>
      <c r="C288" s="38" t="s">
        <v>169</v>
      </c>
      <c r="D288" s="17">
        <f>D289</f>
        <v>0</v>
      </c>
      <c r="E288" s="60">
        <f t="shared" ref="E288:H288" si="265">E289</f>
        <v>0</v>
      </c>
      <c r="F288" s="60">
        <f t="shared" si="265"/>
        <v>0</v>
      </c>
      <c r="G288" s="88">
        <f t="shared" si="265"/>
        <v>0</v>
      </c>
      <c r="H288" s="102">
        <f t="shared" si="265"/>
        <v>0</v>
      </c>
    </row>
    <row r="289" spans="1:8" x14ac:dyDescent="0.25">
      <c r="A289" s="164" t="s">
        <v>170</v>
      </c>
      <c r="B289" s="37">
        <v>92221</v>
      </c>
      <c r="C289" s="7" t="s">
        <v>200</v>
      </c>
      <c r="D289" s="1">
        <v>0</v>
      </c>
      <c r="E289" s="61">
        <v>0</v>
      </c>
      <c r="F289" s="81">
        <f t="shared" ref="F289" si="266">D289+E289</f>
        <v>0</v>
      </c>
      <c r="G289" s="91">
        <v>0</v>
      </c>
      <c r="H289" s="157">
        <f t="shared" ref="H289" si="267">F289+G289</f>
        <v>0</v>
      </c>
    </row>
    <row r="290" spans="1:8" x14ac:dyDescent="0.25">
      <c r="A290" s="155" t="s">
        <v>78</v>
      </c>
      <c r="B290" s="48" t="s">
        <v>320</v>
      </c>
      <c r="C290" s="10" t="s">
        <v>321</v>
      </c>
      <c r="D290" s="12">
        <f>D291+D298+D304</f>
        <v>822</v>
      </c>
      <c r="E290" s="54">
        <f>E291+E298+E304</f>
        <v>0</v>
      </c>
      <c r="F290" s="54">
        <f t="shared" ref="F290:G290" si="268">F291+F298+F304</f>
        <v>822</v>
      </c>
      <c r="G290" s="83">
        <f t="shared" si="268"/>
        <v>823</v>
      </c>
      <c r="H290" s="174">
        <f>H291+H298+H304</f>
        <v>1645</v>
      </c>
    </row>
    <row r="291" spans="1:8" x14ac:dyDescent="0.25">
      <c r="A291" s="158" t="s">
        <v>6</v>
      </c>
      <c r="B291" s="31" t="s">
        <v>55</v>
      </c>
      <c r="C291" s="32" t="s">
        <v>178</v>
      </c>
      <c r="D291" s="13">
        <f>D292</f>
        <v>682</v>
      </c>
      <c r="E291" s="56">
        <f t="shared" ref="E291:H294" si="269">E292</f>
        <v>0</v>
      </c>
      <c r="F291" s="56">
        <f t="shared" si="269"/>
        <v>682</v>
      </c>
      <c r="G291" s="85">
        <f t="shared" si="269"/>
        <v>393</v>
      </c>
      <c r="H291" s="168">
        <f t="shared" si="269"/>
        <v>1075</v>
      </c>
    </row>
    <row r="292" spans="1:8" x14ac:dyDescent="0.25">
      <c r="A292" s="159" t="s">
        <v>6</v>
      </c>
      <c r="B292" s="40" t="s">
        <v>57</v>
      </c>
      <c r="C292" s="41" t="s">
        <v>179</v>
      </c>
      <c r="D292" s="14">
        <f>D293</f>
        <v>682</v>
      </c>
      <c r="E292" s="63">
        <f t="shared" si="269"/>
        <v>0</v>
      </c>
      <c r="F292" s="63">
        <f t="shared" si="269"/>
        <v>682</v>
      </c>
      <c r="G292" s="90">
        <f t="shared" si="269"/>
        <v>393</v>
      </c>
      <c r="H292" s="132">
        <f t="shared" si="269"/>
        <v>1075</v>
      </c>
    </row>
    <row r="293" spans="1:8" x14ac:dyDescent="0.25">
      <c r="A293" s="161" t="s">
        <v>6</v>
      </c>
      <c r="B293" s="40" t="s">
        <v>177</v>
      </c>
      <c r="C293" s="50" t="s">
        <v>150</v>
      </c>
      <c r="D293" s="18">
        <f>D294</f>
        <v>682</v>
      </c>
      <c r="E293" s="62">
        <f t="shared" si="269"/>
        <v>0</v>
      </c>
      <c r="F293" s="62">
        <f t="shared" si="269"/>
        <v>682</v>
      </c>
      <c r="G293" s="89">
        <f t="shared" si="269"/>
        <v>393</v>
      </c>
      <c r="H293" s="169">
        <f t="shared" si="269"/>
        <v>1075</v>
      </c>
    </row>
    <row r="294" spans="1:8" ht="14.25" customHeight="1" x14ac:dyDescent="0.25">
      <c r="A294" s="163" t="s">
        <v>9</v>
      </c>
      <c r="B294" s="35" t="s">
        <v>43</v>
      </c>
      <c r="C294" s="36" t="s">
        <v>44</v>
      </c>
      <c r="D294" s="16">
        <f>D295</f>
        <v>682</v>
      </c>
      <c r="E294" s="59">
        <f t="shared" si="269"/>
        <v>0</v>
      </c>
      <c r="F294" s="59">
        <f t="shared" si="269"/>
        <v>682</v>
      </c>
      <c r="G294" s="87">
        <f t="shared" si="269"/>
        <v>393</v>
      </c>
      <c r="H294" s="101">
        <f t="shared" si="269"/>
        <v>1075</v>
      </c>
    </row>
    <row r="295" spans="1:8" ht="13.5" customHeight="1" x14ac:dyDescent="0.25">
      <c r="A295" s="164" t="s">
        <v>0</v>
      </c>
      <c r="B295" s="37" t="s">
        <v>61</v>
      </c>
      <c r="C295" s="38" t="s">
        <v>62</v>
      </c>
      <c r="D295" s="17">
        <f>D296+D297</f>
        <v>682</v>
      </c>
      <c r="E295" s="60">
        <f t="shared" ref="E295:H295" si="270">E296+E297</f>
        <v>0</v>
      </c>
      <c r="F295" s="60">
        <f t="shared" si="270"/>
        <v>682</v>
      </c>
      <c r="G295" s="88">
        <f t="shared" si="270"/>
        <v>393</v>
      </c>
      <c r="H295" s="102">
        <f t="shared" si="270"/>
        <v>1075</v>
      </c>
    </row>
    <row r="296" spans="1:8" ht="14.25" customHeight="1" x14ac:dyDescent="0.25">
      <c r="A296" s="165" t="s">
        <v>322</v>
      </c>
      <c r="B296" s="30" t="s">
        <v>61</v>
      </c>
      <c r="C296" s="7" t="s">
        <v>426</v>
      </c>
      <c r="D296" s="1">
        <v>279</v>
      </c>
      <c r="E296" s="61">
        <v>0</v>
      </c>
      <c r="F296" s="61">
        <f t="shared" ref="F296:F297" si="271">D296+E296</f>
        <v>279</v>
      </c>
      <c r="G296" s="84">
        <v>151</v>
      </c>
      <c r="H296" s="157">
        <f t="shared" ref="H296:H297" si="272">F296+G296</f>
        <v>430</v>
      </c>
    </row>
    <row r="297" spans="1:8" ht="12" customHeight="1" x14ac:dyDescent="0.25">
      <c r="A297" s="165" t="s">
        <v>323</v>
      </c>
      <c r="B297" s="30" t="s">
        <v>61</v>
      </c>
      <c r="C297" s="7" t="s">
        <v>427</v>
      </c>
      <c r="D297" s="1">
        <v>403</v>
      </c>
      <c r="E297" s="61">
        <v>0</v>
      </c>
      <c r="F297" s="61">
        <f t="shared" si="271"/>
        <v>403</v>
      </c>
      <c r="G297" s="84">
        <v>242</v>
      </c>
      <c r="H297" s="157">
        <f t="shared" si="272"/>
        <v>645</v>
      </c>
    </row>
    <row r="298" spans="1:8" x14ac:dyDescent="0.25">
      <c r="A298" s="159" t="s">
        <v>6</v>
      </c>
      <c r="B298" s="40" t="s">
        <v>27</v>
      </c>
      <c r="C298" s="41" t="s">
        <v>18</v>
      </c>
      <c r="D298" s="14">
        <f>D299</f>
        <v>55</v>
      </c>
      <c r="E298" s="63">
        <f t="shared" ref="E298:H300" si="273">E299</f>
        <v>0</v>
      </c>
      <c r="F298" s="63">
        <f t="shared" si="273"/>
        <v>55</v>
      </c>
      <c r="G298" s="90">
        <f t="shared" si="273"/>
        <v>85</v>
      </c>
      <c r="H298" s="160">
        <f t="shared" si="273"/>
        <v>140</v>
      </c>
    </row>
    <row r="299" spans="1:8" x14ac:dyDescent="0.25">
      <c r="A299" s="161" t="s">
        <v>6</v>
      </c>
      <c r="B299" s="40" t="s">
        <v>29</v>
      </c>
      <c r="C299" s="50" t="s">
        <v>19</v>
      </c>
      <c r="D299" s="18">
        <f>D300</f>
        <v>55</v>
      </c>
      <c r="E299" s="62">
        <f t="shared" si="273"/>
        <v>0</v>
      </c>
      <c r="F299" s="62">
        <f t="shared" si="273"/>
        <v>55</v>
      </c>
      <c r="G299" s="89">
        <f t="shared" si="273"/>
        <v>85</v>
      </c>
      <c r="H299" s="169">
        <f t="shared" si="273"/>
        <v>140</v>
      </c>
    </row>
    <row r="300" spans="1:8" ht="15.75" customHeight="1" x14ac:dyDescent="0.25">
      <c r="A300" s="163" t="s">
        <v>9</v>
      </c>
      <c r="B300" s="35" t="s">
        <v>43</v>
      </c>
      <c r="C300" s="36" t="s">
        <v>44</v>
      </c>
      <c r="D300" s="16">
        <f>D301</f>
        <v>55</v>
      </c>
      <c r="E300" s="59">
        <f t="shared" si="273"/>
        <v>0</v>
      </c>
      <c r="F300" s="59">
        <f t="shared" si="273"/>
        <v>55</v>
      </c>
      <c r="G300" s="87">
        <f t="shared" si="273"/>
        <v>85</v>
      </c>
      <c r="H300" s="101">
        <f t="shared" si="273"/>
        <v>140</v>
      </c>
    </row>
    <row r="301" spans="1:8" ht="13.5" customHeight="1" x14ac:dyDescent="0.25">
      <c r="A301" s="165"/>
      <c r="B301" s="37" t="s">
        <v>61</v>
      </c>
      <c r="C301" s="38" t="s">
        <v>62</v>
      </c>
      <c r="D301" s="17">
        <f>D302+D303</f>
        <v>55</v>
      </c>
      <c r="E301" s="60">
        <f t="shared" ref="E301:H301" si="274">E302+E303</f>
        <v>0</v>
      </c>
      <c r="F301" s="60">
        <f t="shared" si="274"/>
        <v>55</v>
      </c>
      <c r="G301" s="88">
        <f t="shared" si="274"/>
        <v>85</v>
      </c>
      <c r="H301" s="102">
        <f t="shared" si="274"/>
        <v>140</v>
      </c>
    </row>
    <row r="302" spans="1:8" ht="11.25" customHeight="1" x14ac:dyDescent="0.25">
      <c r="A302" s="165" t="s">
        <v>324</v>
      </c>
      <c r="B302" s="30" t="s">
        <v>61</v>
      </c>
      <c r="C302" s="7" t="s">
        <v>464</v>
      </c>
      <c r="D302" s="1">
        <v>30</v>
      </c>
      <c r="E302" s="61">
        <v>0</v>
      </c>
      <c r="F302" s="61">
        <f t="shared" ref="F302:F303" si="275">D302+E302</f>
        <v>30</v>
      </c>
      <c r="G302" s="84">
        <v>26</v>
      </c>
      <c r="H302" s="157">
        <f t="shared" ref="H302:H303" si="276">F302+G302</f>
        <v>56</v>
      </c>
    </row>
    <row r="303" spans="1:8" x14ac:dyDescent="0.25">
      <c r="A303" s="165" t="s">
        <v>325</v>
      </c>
      <c r="B303" s="30" t="s">
        <v>61</v>
      </c>
      <c r="C303" s="7" t="s">
        <v>428</v>
      </c>
      <c r="D303" s="1">
        <v>25</v>
      </c>
      <c r="E303" s="61">
        <v>0</v>
      </c>
      <c r="F303" s="61">
        <f t="shared" si="275"/>
        <v>25</v>
      </c>
      <c r="G303" s="84">
        <v>59</v>
      </c>
      <c r="H303" s="157">
        <f t="shared" si="276"/>
        <v>84</v>
      </c>
    </row>
    <row r="304" spans="1:8" x14ac:dyDescent="0.25">
      <c r="A304" s="159" t="s">
        <v>6</v>
      </c>
      <c r="B304" s="40" t="s">
        <v>292</v>
      </c>
      <c r="C304" s="41" t="s">
        <v>313</v>
      </c>
      <c r="D304" s="14">
        <f>D305</f>
        <v>85</v>
      </c>
      <c r="E304" s="63">
        <f t="shared" ref="E304:H305" si="277">E305</f>
        <v>0</v>
      </c>
      <c r="F304" s="63">
        <f t="shared" si="277"/>
        <v>85</v>
      </c>
      <c r="G304" s="90">
        <f t="shared" si="277"/>
        <v>345</v>
      </c>
      <c r="H304" s="160">
        <f t="shared" si="277"/>
        <v>430</v>
      </c>
    </row>
    <row r="305" spans="1:8" x14ac:dyDescent="0.25">
      <c r="A305" s="163" t="s">
        <v>9</v>
      </c>
      <c r="B305" s="35" t="s">
        <v>43</v>
      </c>
      <c r="C305" s="36" t="s">
        <v>44</v>
      </c>
      <c r="D305" s="16">
        <f>D306</f>
        <v>85</v>
      </c>
      <c r="E305" s="59">
        <f t="shared" si="277"/>
        <v>0</v>
      </c>
      <c r="F305" s="59">
        <f t="shared" si="277"/>
        <v>85</v>
      </c>
      <c r="G305" s="87">
        <f t="shared" si="277"/>
        <v>345</v>
      </c>
      <c r="H305" s="101">
        <f t="shared" si="277"/>
        <v>430</v>
      </c>
    </row>
    <row r="306" spans="1:8" ht="9.75" customHeight="1" x14ac:dyDescent="0.25">
      <c r="A306" s="164" t="s">
        <v>0</v>
      </c>
      <c r="B306" s="37" t="s">
        <v>61</v>
      </c>
      <c r="C306" s="38" t="s">
        <v>62</v>
      </c>
      <c r="D306" s="17">
        <f>D307+D308</f>
        <v>85</v>
      </c>
      <c r="E306" s="60">
        <f t="shared" ref="E306:H306" si="278">E307+E308</f>
        <v>0</v>
      </c>
      <c r="F306" s="60">
        <f t="shared" si="278"/>
        <v>85</v>
      </c>
      <c r="G306" s="88">
        <f t="shared" si="278"/>
        <v>345</v>
      </c>
      <c r="H306" s="102">
        <f t="shared" si="278"/>
        <v>430</v>
      </c>
    </row>
    <row r="307" spans="1:8" ht="15.75" customHeight="1" x14ac:dyDescent="0.25">
      <c r="A307" s="165" t="s">
        <v>326</v>
      </c>
      <c r="B307" s="30" t="s">
        <v>61</v>
      </c>
      <c r="C307" s="7" t="s">
        <v>429</v>
      </c>
      <c r="D307" s="1">
        <v>59</v>
      </c>
      <c r="E307" s="61">
        <v>0</v>
      </c>
      <c r="F307" s="61">
        <f>D307+E307</f>
        <v>59</v>
      </c>
      <c r="G307" s="84">
        <v>199</v>
      </c>
      <c r="H307" s="157">
        <f t="shared" ref="H307:H308" si="279">F307+G307</f>
        <v>258</v>
      </c>
    </row>
    <row r="308" spans="1:8" ht="22.5" x14ac:dyDescent="0.25">
      <c r="A308" s="165" t="s">
        <v>327</v>
      </c>
      <c r="B308" s="30" t="s">
        <v>61</v>
      </c>
      <c r="C308" s="7" t="s">
        <v>465</v>
      </c>
      <c r="D308" s="1">
        <v>26</v>
      </c>
      <c r="E308" s="61">
        <v>0</v>
      </c>
      <c r="F308" s="61">
        <f t="shared" ref="F308" si="280">D308+E308</f>
        <v>26</v>
      </c>
      <c r="G308" s="84">
        <v>146</v>
      </c>
      <c r="H308" s="157">
        <f t="shared" si="279"/>
        <v>172</v>
      </c>
    </row>
    <row r="309" spans="1:8" ht="15.75" x14ac:dyDescent="0.25">
      <c r="A309" s="231" t="s">
        <v>53</v>
      </c>
      <c r="B309" s="232" t="s">
        <v>91</v>
      </c>
      <c r="C309" s="233" t="s">
        <v>92</v>
      </c>
      <c r="D309" s="234">
        <f>D310</f>
        <v>15100</v>
      </c>
      <c r="E309" s="235">
        <f t="shared" ref="E309:H309" si="281">E310</f>
        <v>7636.6799999999994</v>
      </c>
      <c r="F309" s="235">
        <f t="shared" si="281"/>
        <v>22736.679999999997</v>
      </c>
      <c r="G309" s="238">
        <f t="shared" si="281"/>
        <v>5430</v>
      </c>
      <c r="H309" s="240">
        <f t="shared" si="281"/>
        <v>28166.679999999997</v>
      </c>
    </row>
    <row r="310" spans="1:8" x14ac:dyDescent="0.25">
      <c r="A310" s="155" t="s">
        <v>54</v>
      </c>
      <c r="B310" s="48" t="s">
        <v>93</v>
      </c>
      <c r="C310" s="10" t="s">
        <v>176</v>
      </c>
      <c r="D310" s="12">
        <f>D316+D321+D331+D336+D344+D352+D311+D350+D358</f>
        <v>15100</v>
      </c>
      <c r="E310" s="54">
        <f>E316+E321+E331+E336+E344+E352+E311</f>
        <v>7636.6799999999994</v>
      </c>
      <c r="F310" s="54">
        <f>F316+F321+F331+F336+F344+F352+F311</f>
        <v>22736.679999999997</v>
      </c>
      <c r="G310" s="122">
        <f t="shared" ref="G310" si="282">G316+G321+G331+G336+G344+G352+G311</f>
        <v>5430</v>
      </c>
      <c r="H310" s="122">
        <f>H316+H321+H331+H336+H344+H352+H311</f>
        <v>28166.679999999997</v>
      </c>
    </row>
    <row r="311" spans="1:8" x14ac:dyDescent="0.25">
      <c r="A311" s="158" t="s">
        <v>6</v>
      </c>
      <c r="B311" s="31" t="s">
        <v>55</v>
      </c>
      <c r="C311" s="32" t="s">
        <v>56</v>
      </c>
      <c r="D311" s="13">
        <f>D312</f>
        <v>4000</v>
      </c>
      <c r="E311" s="56">
        <f t="shared" ref="E311:H314" si="283">E312</f>
        <v>2223</v>
      </c>
      <c r="F311" s="56">
        <f t="shared" si="283"/>
        <v>6223</v>
      </c>
      <c r="G311" s="85">
        <f t="shared" si="283"/>
        <v>0</v>
      </c>
      <c r="H311" s="168">
        <f>H312</f>
        <v>6223</v>
      </c>
    </row>
    <row r="312" spans="1:8" x14ac:dyDescent="0.25">
      <c r="A312" s="159" t="s">
        <v>6</v>
      </c>
      <c r="B312" s="40" t="s">
        <v>83</v>
      </c>
      <c r="C312" s="41" t="s">
        <v>84</v>
      </c>
      <c r="D312" s="14">
        <f>D313</f>
        <v>4000</v>
      </c>
      <c r="E312" s="63">
        <f t="shared" si="283"/>
        <v>2223</v>
      </c>
      <c r="F312" s="63">
        <f t="shared" si="283"/>
        <v>6223</v>
      </c>
      <c r="G312" s="90">
        <f t="shared" si="283"/>
        <v>0</v>
      </c>
      <c r="H312" s="132">
        <f t="shared" si="283"/>
        <v>6223</v>
      </c>
    </row>
    <row r="313" spans="1:8" x14ac:dyDescent="0.25">
      <c r="A313" s="163" t="s">
        <v>9</v>
      </c>
      <c r="B313" s="35" t="s">
        <v>43</v>
      </c>
      <c r="C313" s="36" t="s">
        <v>44</v>
      </c>
      <c r="D313" s="16">
        <f>D314</f>
        <v>4000</v>
      </c>
      <c r="E313" s="59">
        <f t="shared" si="283"/>
        <v>2223</v>
      </c>
      <c r="F313" s="59">
        <f t="shared" si="283"/>
        <v>6223</v>
      </c>
      <c r="G313" s="87">
        <f t="shared" si="283"/>
        <v>0</v>
      </c>
      <c r="H313" s="101">
        <f t="shared" si="283"/>
        <v>6223</v>
      </c>
    </row>
    <row r="314" spans="1:8" x14ac:dyDescent="0.25">
      <c r="A314" s="164" t="s">
        <v>0</v>
      </c>
      <c r="B314" s="37" t="s">
        <v>76</v>
      </c>
      <c r="C314" s="38" t="s">
        <v>77</v>
      </c>
      <c r="D314" s="17">
        <f>D315</f>
        <v>4000</v>
      </c>
      <c r="E314" s="60">
        <f t="shared" si="283"/>
        <v>2223</v>
      </c>
      <c r="F314" s="60">
        <f t="shared" si="283"/>
        <v>6223</v>
      </c>
      <c r="G314" s="88">
        <f t="shared" si="283"/>
        <v>0</v>
      </c>
      <c r="H314" s="102">
        <f t="shared" si="283"/>
        <v>6223</v>
      </c>
    </row>
    <row r="315" spans="1:8" x14ac:dyDescent="0.25">
      <c r="A315" s="165" t="s">
        <v>328</v>
      </c>
      <c r="B315" s="30" t="s">
        <v>76</v>
      </c>
      <c r="C315" s="7" t="s">
        <v>77</v>
      </c>
      <c r="D315" s="1">
        <v>4000</v>
      </c>
      <c r="E315" s="60">
        <v>2223</v>
      </c>
      <c r="F315" s="61">
        <f t="shared" ref="F315" si="284">D315+E315</f>
        <v>6223</v>
      </c>
      <c r="G315" s="84">
        <v>0</v>
      </c>
      <c r="H315" s="157">
        <f t="shared" ref="H315" si="285">F315+G315</f>
        <v>6223</v>
      </c>
    </row>
    <row r="316" spans="1:8" x14ac:dyDescent="0.25">
      <c r="A316" s="158" t="s">
        <v>6</v>
      </c>
      <c r="B316" s="31" t="s">
        <v>55</v>
      </c>
      <c r="C316" s="32" t="s">
        <v>56</v>
      </c>
      <c r="D316" s="13">
        <f>D317</f>
        <v>0</v>
      </c>
      <c r="E316" s="56">
        <f t="shared" ref="E316:H319" si="286">E317</f>
        <v>0</v>
      </c>
      <c r="F316" s="56">
        <f t="shared" si="286"/>
        <v>0</v>
      </c>
      <c r="G316" s="85">
        <f t="shared" si="286"/>
        <v>0</v>
      </c>
      <c r="H316" s="123">
        <f t="shared" si="286"/>
        <v>0</v>
      </c>
    </row>
    <row r="317" spans="1:8" ht="22.5" x14ac:dyDescent="0.25">
      <c r="A317" s="159" t="s">
        <v>6</v>
      </c>
      <c r="B317" s="40" t="s">
        <v>139</v>
      </c>
      <c r="C317" s="41" t="s">
        <v>157</v>
      </c>
      <c r="D317" s="14">
        <f>D318</f>
        <v>0</v>
      </c>
      <c r="E317" s="63">
        <f t="shared" si="286"/>
        <v>0</v>
      </c>
      <c r="F317" s="63">
        <f t="shared" si="286"/>
        <v>0</v>
      </c>
      <c r="G317" s="90">
        <f t="shared" si="286"/>
        <v>0</v>
      </c>
      <c r="H317" s="132">
        <f t="shared" si="286"/>
        <v>0</v>
      </c>
    </row>
    <row r="318" spans="1:8" x14ac:dyDescent="0.25">
      <c r="A318" s="163" t="s">
        <v>9</v>
      </c>
      <c r="B318" s="35" t="s">
        <v>43</v>
      </c>
      <c r="C318" s="36" t="s">
        <v>44</v>
      </c>
      <c r="D318" s="16">
        <f>D319</f>
        <v>0</v>
      </c>
      <c r="E318" s="59">
        <f t="shared" si="286"/>
        <v>0</v>
      </c>
      <c r="F318" s="59">
        <f t="shared" si="286"/>
        <v>0</v>
      </c>
      <c r="G318" s="87">
        <f t="shared" si="286"/>
        <v>0</v>
      </c>
      <c r="H318" s="101">
        <f t="shared" si="286"/>
        <v>0</v>
      </c>
    </row>
    <row r="319" spans="1:8" x14ac:dyDescent="0.25">
      <c r="A319" s="164" t="s">
        <v>0</v>
      </c>
      <c r="B319" s="37" t="s">
        <v>76</v>
      </c>
      <c r="C319" s="38" t="s">
        <v>77</v>
      </c>
      <c r="D319" s="17">
        <f>D320</f>
        <v>0</v>
      </c>
      <c r="E319" s="60">
        <f t="shared" si="286"/>
        <v>0</v>
      </c>
      <c r="F319" s="60">
        <f t="shared" si="286"/>
        <v>0</v>
      </c>
      <c r="G319" s="88">
        <f t="shared" si="286"/>
        <v>0</v>
      </c>
      <c r="H319" s="102">
        <f t="shared" si="286"/>
        <v>0</v>
      </c>
    </row>
    <row r="320" spans="1:8" x14ac:dyDescent="0.25">
      <c r="A320" s="165" t="s">
        <v>329</v>
      </c>
      <c r="B320" s="30" t="s">
        <v>76</v>
      </c>
      <c r="C320" s="7" t="s">
        <v>77</v>
      </c>
      <c r="D320" s="1">
        <v>0</v>
      </c>
      <c r="E320" s="61">
        <v>0</v>
      </c>
      <c r="F320" s="61">
        <f t="shared" ref="F320" si="287">D320+E320</f>
        <v>0</v>
      </c>
      <c r="G320" s="84">
        <v>0</v>
      </c>
      <c r="H320" s="157">
        <f t="shared" ref="H320" si="288">F320+G320</f>
        <v>0</v>
      </c>
    </row>
    <row r="321" spans="1:8" ht="24.75" customHeight="1" x14ac:dyDescent="0.25">
      <c r="A321" s="158" t="s">
        <v>6</v>
      </c>
      <c r="B321" s="31" t="s">
        <v>12</v>
      </c>
      <c r="C321" s="32" t="s">
        <v>7</v>
      </c>
      <c r="D321" s="13">
        <f>D322</f>
        <v>6500</v>
      </c>
      <c r="E321" s="56">
        <f t="shared" ref="E321:H322" si="289">E322</f>
        <v>2676.4</v>
      </c>
      <c r="F321" s="56">
        <f t="shared" si="289"/>
        <v>9176.4</v>
      </c>
      <c r="G321" s="131">
        <f t="shared" si="289"/>
        <v>-1220</v>
      </c>
      <c r="H321" s="168">
        <f t="shared" si="289"/>
        <v>7956.4</v>
      </c>
    </row>
    <row r="322" spans="1:8" x14ac:dyDescent="0.25">
      <c r="A322" s="159" t="s">
        <v>6</v>
      </c>
      <c r="B322" s="40" t="s">
        <v>215</v>
      </c>
      <c r="C322" s="41" t="s">
        <v>8</v>
      </c>
      <c r="D322" s="14">
        <f t="shared" ref="D322" si="290">D323</f>
        <v>6500</v>
      </c>
      <c r="E322" s="63">
        <f t="shared" si="289"/>
        <v>2676.4</v>
      </c>
      <c r="F322" s="63">
        <f t="shared" si="289"/>
        <v>9176.4</v>
      </c>
      <c r="G322" s="187">
        <f>G323</f>
        <v>-1220</v>
      </c>
      <c r="H322" s="132">
        <f t="shared" si="289"/>
        <v>7956.4</v>
      </c>
    </row>
    <row r="323" spans="1:8" x14ac:dyDescent="0.25">
      <c r="A323" s="163" t="s">
        <v>9</v>
      </c>
      <c r="B323" s="35" t="s">
        <v>43</v>
      </c>
      <c r="C323" s="36" t="s">
        <v>44</v>
      </c>
      <c r="D323" s="16">
        <f>D324+D326+D329</f>
        <v>6500</v>
      </c>
      <c r="E323" s="59">
        <f>E324+E326+E329</f>
        <v>2676.4</v>
      </c>
      <c r="F323" s="59">
        <f>F324+F326+F329</f>
        <v>9176.4</v>
      </c>
      <c r="G323" s="130">
        <f>G324+G326+G329</f>
        <v>-1220</v>
      </c>
      <c r="H323" s="130">
        <f>H324+H326+H329</f>
        <v>7956.4</v>
      </c>
    </row>
    <row r="324" spans="1:8" x14ac:dyDescent="0.25">
      <c r="A324" s="188"/>
      <c r="B324" s="117">
        <v>421</v>
      </c>
      <c r="C324" s="118" t="s">
        <v>443</v>
      </c>
      <c r="D324" s="24">
        <f>D325</f>
        <v>0</v>
      </c>
      <c r="E324" s="119">
        <f>E325</f>
        <v>0</v>
      </c>
      <c r="F324" s="119">
        <f>F325</f>
        <v>0</v>
      </c>
      <c r="G324" s="120">
        <f>G325</f>
        <v>5700</v>
      </c>
      <c r="H324" s="120">
        <f>H325</f>
        <v>5700</v>
      </c>
    </row>
    <row r="325" spans="1:8" x14ac:dyDescent="0.25">
      <c r="A325" s="166" t="s">
        <v>444</v>
      </c>
      <c r="B325" s="28">
        <v>421</v>
      </c>
      <c r="C325" s="29" t="s">
        <v>443</v>
      </c>
      <c r="D325" s="6">
        <v>0</v>
      </c>
      <c r="E325" s="55">
        <v>0</v>
      </c>
      <c r="F325" s="55">
        <v>0</v>
      </c>
      <c r="G325" s="121">
        <v>5700</v>
      </c>
      <c r="H325" s="157">
        <f t="shared" ref="H325:H328" si="291">F325+G325</f>
        <v>5700</v>
      </c>
    </row>
    <row r="326" spans="1:8" x14ac:dyDescent="0.25">
      <c r="A326" s="164" t="s">
        <v>0</v>
      </c>
      <c r="B326" s="37" t="s">
        <v>76</v>
      </c>
      <c r="C326" s="38" t="s">
        <v>77</v>
      </c>
      <c r="D326" s="17">
        <f>SUM(D327:D328)</f>
        <v>6400</v>
      </c>
      <c r="E326" s="60">
        <f t="shared" ref="E326:H326" si="292">SUM(E327:E328)</f>
        <v>2676.4</v>
      </c>
      <c r="F326" s="60">
        <f t="shared" si="292"/>
        <v>9076.4</v>
      </c>
      <c r="G326" s="102">
        <f t="shared" si="292"/>
        <v>-6920</v>
      </c>
      <c r="H326" s="102">
        <f t="shared" si="292"/>
        <v>2156.4</v>
      </c>
    </row>
    <row r="327" spans="1:8" ht="13.5" customHeight="1" x14ac:dyDescent="0.25">
      <c r="A327" s="165" t="s">
        <v>330</v>
      </c>
      <c r="B327" s="30" t="s">
        <v>76</v>
      </c>
      <c r="C327" s="7" t="s">
        <v>77</v>
      </c>
      <c r="D327" s="1">
        <v>1400</v>
      </c>
      <c r="E327" s="61">
        <v>6600</v>
      </c>
      <c r="F327" s="61">
        <f t="shared" ref="F327:F328" si="293">D327+E327</f>
        <v>8000</v>
      </c>
      <c r="G327" s="84">
        <v>-6920</v>
      </c>
      <c r="H327" s="157">
        <f t="shared" si="291"/>
        <v>1080</v>
      </c>
    </row>
    <row r="328" spans="1:8" x14ac:dyDescent="0.25">
      <c r="A328" s="189" t="s">
        <v>331</v>
      </c>
      <c r="B328" s="181" t="s">
        <v>76</v>
      </c>
      <c r="C328" s="110" t="s">
        <v>435</v>
      </c>
      <c r="D328" s="23">
        <v>5000</v>
      </c>
      <c r="E328" s="64">
        <v>-3923.6</v>
      </c>
      <c r="F328" s="64">
        <f t="shared" si="293"/>
        <v>1076.4000000000001</v>
      </c>
      <c r="G328" s="92">
        <v>0</v>
      </c>
      <c r="H328" s="182">
        <f t="shared" si="291"/>
        <v>1076.4000000000001</v>
      </c>
    </row>
    <row r="329" spans="1:8" x14ac:dyDescent="0.25">
      <c r="A329" s="164" t="s">
        <v>0</v>
      </c>
      <c r="B329" s="37" t="s">
        <v>87</v>
      </c>
      <c r="C329" s="38" t="s">
        <v>88</v>
      </c>
      <c r="D329" s="17">
        <f>D330</f>
        <v>100</v>
      </c>
      <c r="E329" s="60">
        <f t="shared" ref="E329:H329" si="294">E330</f>
        <v>0</v>
      </c>
      <c r="F329" s="60">
        <f t="shared" si="294"/>
        <v>100</v>
      </c>
      <c r="G329" s="88">
        <f t="shared" si="294"/>
        <v>0</v>
      </c>
      <c r="H329" s="102">
        <f t="shared" si="294"/>
        <v>100</v>
      </c>
    </row>
    <row r="330" spans="1:8" x14ac:dyDescent="0.25">
      <c r="A330" s="165" t="s">
        <v>332</v>
      </c>
      <c r="B330" s="30" t="s">
        <v>87</v>
      </c>
      <c r="C330" s="7" t="s">
        <v>89</v>
      </c>
      <c r="D330" s="1">
        <v>100</v>
      </c>
      <c r="E330" s="61">
        <v>0</v>
      </c>
      <c r="F330" s="61">
        <f t="shared" ref="F330" si="295">D330+E330</f>
        <v>100</v>
      </c>
      <c r="G330" s="84">
        <v>0</v>
      </c>
      <c r="H330" s="157">
        <f t="shared" ref="H330" si="296">F330+G330</f>
        <v>100</v>
      </c>
    </row>
    <row r="331" spans="1:8" x14ac:dyDescent="0.25">
      <c r="A331" s="158" t="s">
        <v>6</v>
      </c>
      <c r="B331" s="31" t="s">
        <v>17</v>
      </c>
      <c r="C331" s="32" t="s">
        <v>13</v>
      </c>
      <c r="D331" s="13">
        <f>D332</f>
        <v>0</v>
      </c>
      <c r="E331" s="56">
        <f t="shared" ref="E331:H334" si="297">E332</f>
        <v>167.32</v>
      </c>
      <c r="F331" s="56">
        <f>F332</f>
        <v>167.32</v>
      </c>
      <c r="G331" s="85">
        <f t="shared" si="297"/>
        <v>0</v>
      </c>
      <c r="H331" s="168">
        <f t="shared" si="297"/>
        <v>167.32</v>
      </c>
    </row>
    <row r="332" spans="1:8" ht="14.25" customHeight="1" x14ac:dyDescent="0.25">
      <c r="A332" s="159" t="s">
        <v>6</v>
      </c>
      <c r="B332" s="40" t="s">
        <v>414</v>
      </c>
      <c r="C332" s="41" t="s">
        <v>415</v>
      </c>
      <c r="D332" s="14">
        <f t="shared" ref="D332" si="298">D333</f>
        <v>0</v>
      </c>
      <c r="E332" s="63">
        <f t="shared" si="297"/>
        <v>167.32</v>
      </c>
      <c r="F332" s="63">
        <f t="shared" si="297"/>
        <v>167.32</v>
      </c>
      <c r="G332" s="90">
        <f t="shared" si="297"/>
        <v>0</v>
      </c>
      <c r="H332" s="132">
        <f t="shared" si="297"/>
        <v>167.32</v>
      </c>
    </row>
    <row r="333" spans="1:8" ht="21.75" customHeight="1" x14ac:dyDescent="0.25">
      <c r="A333" s="163" t="s">
        <v>9</v>
      </c>
      <c r="B333" s="35" t="s">
        <v>43</v>
      </c>
      <c r="C333" s="36" t="s">
        <v>44</v>
      </c>
      <c r="D333" s="16">
        <f>D334</f>
        <v>0</v>
      </c>
      <c r="E333" s="59">
        <f t="shared" si="297"/>
        <v>167.32</v>
      </c>
      <c r="F333" s="59">
        <f t="shared" si="297"/>
        <v>167.32</v>
      </c>
      <c r="G333" s="87">
        <f t="shared" si="297"/>
        <v>0</v>
      </c>
      <c r="H333" s="101">
        <f t="shared" si="297"/>
        <v>167.32</v>
      </c>
    </row>
    <row r="334" spans="1:8" x14ac:dyDescent="0.25">
      <c r="A334" s="164" t="s">
        <v>0</v>
      </c>
      <c r="B334" s="37" t="s">
        <v>76</v>
      </c>
      <c r="C334" s="38" t="s">
        <v>77</v>
      </c>
      <c r="D334" s="17">
        <f>D335</f>
        <v>0</v>
      </c>
      <c r="E334" s="60">
        <f t="shared" si="297"/>
        <v>167.32</v>
      </c>
      <c r="F334" s="60">
        <f t="shared" si="297"/>
        <v>167.32</v>
      </c>
      <c r="G334" s="88">
        <f t="shared" si="297"/>
        <v>0</v>
      </c>
      <c r="H334" s="102">
        <f t="shared" si="297"/>
        <v>167.32</v>
      </c>
    </row>
    <row r="335" spans="1:8" x14ac:dyDescent="0.25">
      <c r="A335" s="189" t="s">
        <v>334</v>
      </c>
      <c r="B335" s="181" t="s">
        <v>76</v>
      </c>
      <c r="C335" s="110" t="s">
        <v>436</v>
      </c>
      <c r="D335" s="23">
        <v>0</v>
      </c>
      <c r="E335" s="64">
        <v>167.32</v>
      </c>
      <c r="F335" s="64">
        <f t="shared" ref="F335" si="299">D335+E335</f>
        <v>167.32</v>
      </c>
      <c r="G335" s="92">
        <v>0</v>
      </c>
      <c r="H335" s="182">
        <f t="shared" ref="H335" si="300">F335+G335</f>
        <v>167.32</v>
      </c>
    </row>
    <row r="336" spans="1:8" ht="15.75" customHeight="1" x14ac:dyDescent="0.25">
      <c r="A336" s="190" t="s">
        <v>6</v>
      </c>
      <c r="B336" s="31" t="s">
        <v>27</v>
      </c>
      <c r="C336" s="32" t="s">
        <v>18</v>
      </c>
      <c r="D336" s="13">
        <f>D337</f>
        <v>2000</v>
      </c>
      <c r="E336" s="56">
        <f t="shared" ref="E336:H337" si="301">E337</f>
        <v>110.52</v>
      </c>
      <c r="F336" s="56">
        <f t="shared" si="301"/>
        <v>2110.52</v>
      </c>
      <c r="G336" s="85">
        <f t="shared" si="301"/>
        <v>2600</v>
      </c>
      <c r="H336" s="168">
        <f t="shared" si="301"/>
        <v>4710.5200000000004</v>
      </c>
    </row>
    <row r="337" spans="1:8" ht="19.5" customHeight="1" x14ac:dyDescent="0.25">
      <c r="A337" s="178" t="s">
        <v>6</v>
      </c>
      <c r="B337" s="40" t="s">
        <v>222</v>
      </c>
      <c r="C337" s="41" t="s">
        <v>335</v>
      </c>
      <c r="D337" s="14">
        <f>D338</f>
        <v>2000</v>
      </c>
      <c r="E337" s="63">
        <f t="shared" si="301"/>
        <v>110.52</v>
      </c>
      <c r="F337" s="63">
        <f t="shared" si="301"/>
        <v>2110.52</v>
      </c>
      <c r="G337" s="90">
        <f t="shared" si="301"/>
        <v>2600</v>
      </c>
      <c r="H337" s="132">
        <f t="shared" si="301"/>
        <v>4710.5200000000004</v>
      </c>
    </row>
    <row r="338" spans="1:8" x14ac:dyDescent="0.25">
      <c r="A338" s="163" t="s">
        <v>9</v>
      </c>
      <c r="B338" s="35" t="s">
        <v>43</v>
      </c>
      <c r="C338" s="36" t="s">
        <v>44</v>
      </c>
      <c r="D338" s="16">
        <f>D339+D342</f>
        <v>2000</v>
      </c>
      <c r="E338" s="59">
        <f t="shared" ref="E338:H338" si="302">E339+E342</f>
        <v>110.52</v>
      </c>
      <c r="F338" s="59">
        <f t="shared" si="302"/>
        <v>2110.52</v>
      </c>
      <c r="G338" s="87">
        <f t="shared" si="302"/>
        <v>2600</v>
      </c>
      <c r="H338" s="101">
        <f t="shared" si="302"/>
        <v>4710.5200000000004</v>
      </c>
    </row>
    <row r="339" spans="1:8" x14ac:dyDescent="0.25">
      <c r="A339" s="164" t="s">
        <v>0</v>
      </c>
      <c r="B339" s="37" t="s">
        <v>76</v>
      </c>
      <c r="C339" s="38" t="s">
        <v>77</v>
      </c>
      <c r="D339" s="17">
        <f>D340+D341</f>
        <v>500</v>
      </c>
      <c r="E339" s="60">
        <f t="shared" ref="E339:H339" si="303">E340+E341</f>
        <v>110.52</v>
      </c>
      <c r="F339" s="60">
        <f t="shared" si="303"/>
        <v>610.52</v>
      </c>
      <c r="G339" s="88">
        <f t="shared" si="303"/>
        <v>0</v>
      </c>
      <c r="H339" s="102">
        <f t="shared" si="303"/>
        <v>610.52</v>
      </c>
    </row>
    <row r="340" spans="1:8" x14ac:dyDescent="0.25">
      <c r="A340" s="165" t="s">
        <v>336</v>
      </c>
      <c r="B340" s="30" t="s">
        <v>76</v>
      </c>
      <c r="C340" s="7" t="s">
        <v>77</v>
      </c>
      <c r="D340" s="1">
        <v>500</v>
      </c>
      <c r="E340" s="61">
        <v>0</v>
      </c>
      <c r="F340" s="61">
        <f t="shared" ref="F340:F341" si="304">D340+E340</f>
        <v>500</v>
      </c>
      <c r="G340" s="84">
        <v>0</v>
      </c>
      <c r="H340" s="157">
        <f t="shared" ref="H340:H341" si="305">F340+G340</f>
        <v>500</v>
      </c>
    </row>
    <row r="341" spans="1:8" ht="21.75" customHeight="1" x14ac:dyDescent="0.25">
      <c r="A341" s="189" t="s">
        <v>337</v>
      </c>
      <c r="B341" s="181">
        <v>422</v>
      </c>
      <c r="C341" s="110" t="s">
        <v>439</v>
      </c>
      <c r="D341" s="23">
        <v>0</v>
      </c>
      <c r="E341" s="64">
        <v>110.52</v>
      </c>
      <c r="F341" s="64">
        <f t="shared" si="304"/>
        <v>110.52</v>
      </c>
      <c r="G341" s="92">
        <v>0</v>
      </c>
      <c r="H341" s="182">
        <f t="shared" si="305"/>
        <v>110.52</v>
      </c>
    </row>
    <row r="342" spans="1:8" x14ac:dyDescent="0.25">
      <c r="A342" s="164" t="s">
        <v>0</v>
      </c>
      <c r="B342" s="37" t="s">
        <v>87</v>
      </c>
      <c r="C342" s="38" t="s">
        <v>88</v>
      </c>
      <c r="D342" s="17">
        <f>D343</f>
        <v>1500</v>
      </c>
      <c r="E342" s="60">
        <f t="shared" ref="E342:H342" si="306">E343</f>
        <v>0</v>
      </c>
      <c r="F342" s="60">
        <f t="shared" si="306"/>
        <v>1500</v>
      </c>
      <c r="G342" s="88">
        <f t="shared" si="306"/>
        <v>2600</v>
      </c>
      <c r="H342" s="102">
        <f t="shared" si="306"/>
        <v>4100</v>
      </c>
    </row>
    <row r="343" spans="1:8" ht="10.5" customHeight="1" x14ac:dyDescent="0.25">
      <c r="A343" s="111" t="s">
        <v>338</v>
      </c>
      <c r="B343" s="111" t="s">
        <v>87</v>
      </c>
      <c r="C343" s="112" t="s">
        <v>437</v>
      </c>
      <c r="D343" s="113">
        <v>1500</v>
      </c>
      <c r="E343" s="114">
        <v>0</v>
      </c>
      <c r="F343" s="114">
        <f t="shared" ref="F343" si="307">D343+E343</f>
        <v>1500</v>
      </c>
      <c r="G343" s="115">
        <v>2600</v>
      </c>
      <c r="H343" s="191">
        <f t="shared" ref="H343" si="308">F343+G343</f>
        <v>4100</v>
      </c>
    </row>
    <row r="344" spans="1:8" x14ac:dyDescent="0.25">
      <c r="A344" s="158" t="s">
        <v>6</v>
      </c>
      <c r="B344" s="31" t="s">
        <v>34</v>
      </c>
      <c r="C344" s="32" t="s">
        <v>28</v>
      </c>
      <c r="D344" s="13">
        <f>D345+D350</f>
        <v>2500</v>
      </c>
      <c r="E344" s="56">
        <f t="shared" ref="E344:H344" si="309">E345+E350</f>
        <v>2475</v>
      </c>
      <c r="F344" s="56">
        <f t="shared" si="309"/>
        <v>4975</v>
      </c>
      <c r="G344" s="123">
        <f t="shared" si="309"/>
        <v>4000</v>
      </c>
      <c r="H344" s="168">
        <f t="shared" si="309"/>
        <v>8975</v>
      </c>
    </row>
    <row r="345" spans="1:8" x14ac:dyDescent="0.25">
      <c r="A345" s="159" t="s">
        <v>6</v>
      </c>
      <c r="B345" s="40" t="s">
        <v>229</v>
      </c>
      <c r="C345" s="41" t="s">
        <v>30</v>
      </c>
      <c r="D345" s="14">
        <f>D346</f>
        <v>2500</v>
      </c>
      <c r="E345" s="63">
        <f t="shared" ref="E345:H346" si="310">E346</f>
        <v>-2000</v>
      </c>
      <c r="F345" s="63">
        <f t="shared" si="310"/>
        <v>500</v>
      </c>
      <c r="G345" s="90">
        <f t="shared" si="310"/>
        <v>4000</v>
      </c>
      <c r="H345" s="132">
        <f t="shared" si="310"/>
        <v>4500</v>
      </c>
    </row>
    <row r="346" spans="1:8" ht="21.75" customHeight="1" x14ac:dyDescent="0.25">
      <c r="A346" s="163" t="s">
        <v>9</v>
      </c>
      <c r="B346" s="35" t="s">
        <v>43</v>
      </c>
      <c r="C346" s="36" t="s">
        <v>44</v>
      </c>
      <c r="D346" s="16">
        <f>D347</f>
        <v>2500</v>
      </c>
      <c r="E346" s="59">
        <f t="shared" si="310"/>
        <v>-2000</v>
      </c>
      <c r="F346" s="59">
        <f t="shared" si="310"/>
        <v>500</v>
      </c>
      <c r="G346" s="87">
        <f t="shared" si="310"/>
        <v>4000</v>
      </c>
      <c r="H346" s="101">
        <f t="shared" si="310"/>
        <v>4500</v>
      </c>
    </row>
    <row r="347" spans="1:8" ht="22.5" customHeight="1" x14ac:dyDescent="0.25">
      <c r="A347" s="164" t="s">
        <v>0</v>
      </c>
      <c r="B347" s="37" t="s">
        <v>76</v>
      </c>
      <c r="C347" s="38" t="s">
        <v>77</v>
      </c>
      <c r="D347" s="17">
        <f>D348+D349</f>
        <v>2500</v>
      </c>
      <c r="E347" s="60">
        <f t="shared" ref="E347:H347" si="311">E348+E349</f>
        <v>-2000</v>
      </c>
      <c r="F347" s="60">
        <f t="shared" si="311"/>
        <v>500</v>
      </c>
      <c r="G347" s="102">
        <f t="shared" si="311"/>
        <v>4000</v>
      </c>
      <c r="H347" s="102">
        <f t="shared" si="311"/>
        <v>4500</v>
      </c>
    </row>
    <row r="348" spans="1:8" x14ac:dyDescent="0.25">
      <c r="A348" s="165" t="s">
        <v>340</v>
      </c>
      <c r="B348" s="30" t="s">
        <v>76</v>
      </c>
      <c r="C348" s="7" t="s">
        <v>77</v>
      </c>
      <c r="D348" s="1">
        <v>500</v>
      </c>
      <c r="E348" s="61">
        <v>0</v>
      </c>
      <c r="F348" s="61">
        <f t="shared" ref="F348:F349" si="312">D348+E348</f>
        <v>500</v>
      </c>
      <c r="G348" s="84">
        <v>4000</v>
      </c>
      <c r="H348" s="157">
        <f t="shared" ref="H348:H351" si="313">F348+G348</f>
        <v>4500</v>
      </c>
    </row>
    <row r="349" spans="1:8" x14ac:dyDescent="0.25">
      <c r="A349" s="165" t="s">
        <v>341</v>
      </c>
      <c r="B349" s="30">
        <v>422</v>
      </c>
      <c r="C349" s="7" t="s">
        <v>342</v>
      </c>
      <c r="D349" s="23">
        <v>2000</v>
      </c>
      <c r="E349" s="64">
        <v>-2000</v>
      </c>
      <c r="F349" s="64">
        <f t="shared" si="312"/>
        <v>0</v>
      </c>
      <c r="G349" s="92">
        <v>0</v>
      </c>
      <c r="H349" s="182">
        <f t="shared" si="313"/>
        <v>0</v>
      </c>
    </row>
    <row r="350" spans="1:8" x14ac:dyDescent="0.25">
      <c r="A350" s="159" t="s">
        <v>6</v>
      </c>
      <c r="B350" s="40" t="s">
        <v>410</v>
      </c>
      <c r="C350" s="41" t="s">
        <v>411</v>
      </c>
      <c r="D350" s="14">
        <f>D351</f>
        <v>0</v>
      </c>
      <c r="E350" s="63">
        <f t="shared" ref="E350:H350" si="314">E351</f>
        <v>4475</v>
      </c>
      <c r="F350" s="63">
        <f t="shared" si="314"/>
        <v>4475</v>
      </c>
      <c r="G350" s="90">
        <f t="shared" si="314"/>
        <v>0</v>
      </c>
      <c r="H350" s="132">
        <f t="shared" si="314"/>
        <v>4475</v>
      </c>
    </row>
    <row r="351" spans="1:8" ht="16.5" customHeight="1" x14ac:dyDescent="0.25">
      <c r="A351" s="189" t="s">
        <v>412</v>
      </c>
      <c r="B351" s="181">
        <v>422</v>
      </c>
      <c r="C351" s="110" t="s">
        <v>413</v>
      </c>
      <c r="D351" s="23">
        <v>0</v>
      </c>
      <c r="E351" s="64">
        <v>4475</v>
      </c>
      <c r="F351" s="64">
        <f t="shared" ref="F351" si="315">D351+E351</f>
        <v>4475</v>
      </c>
      <c r="G351" s="92">
        <v>0</v>
      </c>
      <c r="H351" s="182">
        <f t="shared" si="313"/>
        <v>4475</v>
      </c>
    </row>
    <row r="352" spans="1:8" x14ac:dyDescent="0.25">
      <c r="A352" s="158" t="s">
        <v>6</v>
      </c>
      <c r="B352" s="31" t="s">
        <v>216</v>
      </c>
      <c r="C352" s="32" t="s">
        <v>168</v>
      </c>
      <c r="D352" s="13">
        <f>D353+D357</f>
        <v>100</v>
      </c>
      <c r="E352" s="56">
        <f>E353+E357</f>
        <v>-15.560000000000002</v>
      </c>
      <c r="F352" s="56">
        <f>F353+F357</f>
        <v>84.44</v>
      </c>
      <c r="G352" s="85">
        <f>G353+G357</f>
        <v>50</v>
      </c>
      <c r="H352" s="192">
        <f>H353+H357</f>
        <v>134.44</v>
      </c>
    </row>
    <row r="353" spans="1:8" x14ac:dyDescent="0.25">
      <c r="A353" s="159" t="s">
        <v>6</v>
      </c>
      <c r="B353" s="40" t="s">
        <v>217</v>
      </c>
      <c r="C353" s="41" t="s">
        <v>36</v>
      </c>
      <c r="D353" s="14">
        <f>D354</f>
        <v>100</v>
      </c>
      <c r="E353" s="63">
        <f t="shared" ref="E353:H357" si="316">E354</f>
        <v>-100</v>
      </c>
      <c r="F353" s="63">
        <f t="shared" si="316"/>
        <v>0</v>
      </c>
      <c r="G353" s="90">
        <f t="shared" si="316"/>
        <v>50</v>
      </c>
      <c r="H353" s="132">
        <f t="shared" si="316"/>
        <v>50</v>
      </c>
    </row>
    <row r="354" spans="1:8" x14ac:dyDescent="0.25">
      <c r="A354" s="163" t="s">
        <v>9</v>
      </c>
      <c r="B354" s="35" t="s">
        <v>43</v>
      </c>
      <c r="C354" s="36" t="s">
        <v>44</v>
      </c>
      <c r="D354" s="16">
        <f>D355</f>
        <v>100</v>
      </c>
      <c r="E354" s="59">
        <f t="shared" si="316"/>
        <v>-100</v>
      </c>
      <c r="F354" s="59">
        <f t="shared" si="316"/>
        <v>0</v>
      </c>
      <c r="G354" s="87">
        <f t="shared" si="316"/>
        <v>50</v>
      </c>
      <c r="H354" s="101">
        <f t="shared" si="316"/>
        <v>50</v>
      </c>
    </row>
    <row r="355" spans="1:8" x14ac:dyDescent="0.25">
      <c r="A355" s="164" t="s">
        <v>0</v>
      </c>
      <c r="B355" s="37" t="s">
        <v>76</v>
      </c>
      <c r="C355" s="38" t="s">
        <v>77</v>
      </c>
      <c r="D355" s="17">
        <f>D356</f>
        <v>100</v>
      </c>
      <c r="E355" s="60">
        <f t="shared" si="316"/>
        <v>-100</v>
      </c>
      <c r="F355" s="60">
        <f t="shared" si="316"/>
        <v>0</v>
      </c>
      <c r="G355" s="88">
        <f t="shared" si="316"/>
        <v>50</v>
      </c>
      <c r="H355" s="102">
        <f t="shared" si="316"/>
        <v>50</v>
      </c>
    </row>
    <row r="356" spans="1:8" x14ac:dyDescent="0.25">
      <c r="A356" s="193" t="s">
        <v>343</v>
      </c>
      <c r="B356" s="30">
        <v>422</v>
      </c>
      <c r="C356" s="7" t="s">
        <v>344</v>
      </c>
      <c r="D356" s="1">
        <v>100</v>
      </c>
      <c r="E356" s="61">
        <v>-100</v>
      </c>
      <c r="F356" s="61">
        <f t="shared" ref="F356" si="317">D356+E356</f>
        <v>0</v>
      </c>
      <c r="G356" s="84">
        <v>50</v>
      </c>
      <c r="H356" s="157">
        <f t="shared" ref="H356" si="318">F356+G356</f>
        <v>50</v>
      </c>
    </row>
    <row r="357" spans="1:8" ht="21" customHeight="1" x14ac:dyDescent="0.25">
      <c r="A357" s="159" t="s">
        <v>6</v>
      </c>
      <c r="B357" s="40" t="s">
        <v>407</v>
      </c>
      <c r="C357" s="41" t="s">
        <v>408</v>
      </c>
      <c r="D357" s="14">
        <f>D358</f>
        <v>0</v>
      </c>
      <c r="E357" s="63">
        <f t="shared" si="316"/>
        <v>84.44</v>
      </c>
      <c r="F357" s="63">
        <f t="shared" si="316"/>
        <v>84.44</v>
      </c>
      <c r="G357" s="90">
        <f t="shared" si="316"/>
        <v>0</v>
      </c>
      <c r="H357" s="132">
        <f t="shared" si="316"/>
        <v>84.44</v>
      </c>
    </row>
    <row r="358" spans="1:8" ht="19.5" customHeight="1" x14ac:dyDescent="0.25">
      <c r="A358" s="189" t="s">
        <v>409</v>
      </c>
      <c r="B358" s="181">
        <v>422</v>
      </c>
      <c r="C358" s="110" t="s">
        <v>440</v>
      </c>
      <c r="D358" s="23">
        <v>0</v>
      </c>
      <c r="E358" s="64">
        <v>84.44</v>
      </c>
      <c r="F358" s="64">
        <f t="shared" ref="F358" si="319">D358+E358</f>
        <v>84.44</v>
      </c>
      <c r="G358" s="92">
        <v>0</v>
      </c>
      <c r="H358" s="182">
        <f t="shared" ref="H358" si="320">F358+G358</f>
        <v>84.44</v>
      </c>
    </row>
    <row r="359" spans="1:8" ht="22.5" x14ac:dyDescent="0.25">
      <c r="A359" s="153" t="s">
        <v>53</v>
      </c>
      <c r="B359" s="46" t="s">
        <v>95</v>
      </c>
      <c r="C359" s="47" t="s">
        <v>96</v>
      </c>
      <c r="D359" s="11">
        <f>D360</f>
        <v>15000</v>
      </c>
      <c r="E359" s="53">
        <f t="shared" ref="E359:H360" si="321">E360</f>
        <v>0</v>
      </c>
      <c r="F359" s="11">
        <f t="shared" si="321"/>
        <v>15000</v>
      </c>
      <c r="G359" s="82">
        <f t="shared" si="321"/>
        <v>0</v>
      </c>
      <c r="H359" s="124">
        <f t="shared" si="321"/>
        <v>15000</v>
      </c>
    </row>
    <row r="360" spans="1:8" ht="22.5" x14ac:dyDescent="0.25">
      <c r="A360" s="155" t="s">
        <v>54</v>
      </c>
      <c r="B360" s="48" t="s">
        <v>97</v>
      </c>
      <c r="C360" s="10" t="s">
        <v>96</v>
      </c>
      <c r="D360" s="12">
        <f>D361</f>
        <v>15000</v>
      </c>
      <c r="E360" s="54">
        <f t="shared" si="321"/>
        <v>0</v>
      </c>
      <c r="F360" s="12">
        <f t="shared" si="321"/>
        <v>15000</v>
      </c>
      <c r="G360" s="83">
        <f t="shared" si="321"/>
        <v>0</v>
      </c>
      <c r="H360" s="122">
        <f t="shared" si="321"/>
        <v>15000</v>
      </c>
    </row>
    <row r="361" spans="1:8" x14ac:dyDescent="0.25">
      <c r="A361" s="158" t="s">
        <v>6</v>
      </c>
      <c r="B361" s="31" t="s">
        <v>55</v>
      </c>
      <c r="C361" s="32" t="s">
        <v>56</v>
      </c>
      <c r="D361" s="13">
        <f>D362+D369</f>
        <v>15000</v>
      </c>
      <c r="E361" s="56">
        <f>E362+E369</f>
        <v>0</v>
      </c>
      <c r="F361" s="13">
        <f>F362+F369</f>
        <v>15000</v>
      </c>
      <c r="G361" s="85">
        <f t="shared" ref="G361:H361" si="322">G362+G369</f>
        <v>0</v>
      </c>
      <c r="H361" s="123">
        <f t="shared" si="322"/>
        <v>15000</v>
      </c>
    </row>
    <row r="362" spans="1:8" x14ac:dyDescent="0.25">
      <c r="A362" s="159" t="s">
        <v>6</v>
      </c>
      <c r="B362" s="40" t="s">
        <v>83</v>
      </c>
      <c r="C362" s="41" t="s">
        <v>84</v>
      </c>
      <c r="D362" s="14">
        <f t="shared" ref="D362:H363" si="323">D363</f>
        <v>15000</v>
      </c>
      <c r="E362" s="63">
        <f t="shared" si="323"/>
        <v>0</v>
      </c>
      <c r="F362" s="14">
        <f t="shared" si="323"/>
        <v>15000</v>
      </c>
      <c r="G362" s="90">
        <f t="shared" si="323"/>
        <v>0</v>
      </c>
      <c r="H362" s="132">
        <f t="shared" si="323"/>
        <v>15000</v>
      </c>
    </row>
    <row r="363" spans="1:8" ht="21" customHeight="1" x14ac:dyDescent="0.25">
      <c r="A363" s="163" t="s">
        <v>9</v>
      </c>
      <c r="B363" s="35" t="s">
        <v>43</v>
      </c>
      <c r="C363" s="36" t="s">
        <v>44</v>
      </c>
      <c r="D363" s="16">
        <f t="shared" si="323"/>
        <v>15000</v>
      </c>
      <c r="E363" s="59">
        <f t="shared" si="323"/>
        <v>0</v>
      </c>
      <c r="F363" s="16">
        <f t="shared" si="323"/>
        <v>15000</v>
      </c>
      <c r="G363" s="87">
        <f t="shared" si="323"/>
        <v>0</v>
      </c>
      <c r="H363" s="101">
        <f t="shared" si="323"/>
        <v>15000</v>
      </c>
    </row>
    <row r="364" spans="1:8" ht="22.5" customHeight="1" x14ac:dyDescent="0.25">
      <c r="A364" s="164" t="s">
        <v>0</v>
      </c>
      <c r="B364" s="37" t="s">
        <v>59</v>
      </c>
      <c r="C364" s="38" t="s">
        <v>60</v>
      </c>
      <c r="D364" s="17">
        <f>SUM(D365:D368)</f>
        <v>15000</v>
      </c>
      <c r="E364" s="60">
        <f t="shared" ref="E364:H364" si="324">SUM(E365:E368)</f>
        <v>0</v>
      </c>
      <c r="F364" s="17">
        <f t="shared" si="324"/>
        <v>15000</v>
      </c>
      <c r="G364" s="88">
        <f t="shared" si="324"/>
        <v>0</v>
      </c>
      <c r="H364" s="102">
        <f t="shared" si="324"/>
        <v>15000</v>
      </c>
    </row>
    <row r="365" spans="1:8" x14ac:dyDescent="0.25">
      <c r="A365" s="165" t="s">
        <v>346</v>
      </c>
      <c r="B365" s="30" t="s">
        <v>59</v>
      </c>
      <c r="C365" s="7" t="s">
        <v>158</v>
      </c>
      <c r="D365" s="1">
        <v>1000</v>
      </c>
      <c r="E365" s="61">
        <v>0</v>
      </c>
      <c r="F365" s="1">
        <f t="shared" ref="F365:F368" si="325">D365+E365</f>
        <v>1000</v>
      </c>
      <c r="G365" s="84">
        <v>0</v>
      </c>
      <c r="H365" s="157">
        <f t="shared" ref="H365:H368" si="326">F365+G365</f>
        <v>1000</v>
      </c>
    </row>
    <row r="366" spans="1:8" x14ac:dyDescent="0.25">
      <c r="A366" s="165" t="s">
        <v>347</v>
      </c>
      <c r="B366" s="30" t="s">
        <v>59</v>
      </c>
      <c r="C366" s="7" t="s">
        <v>151</v>
      </c>
      <c r="D366" s="1">
        <v>1000</v>
      </c>
      <c r="E366" s="61">
        <v>0</v>
      </c>
      <c r="F366" s="1">
        <f t="shared" si="325"/>
        <v>1000</v>
      </c>
      <c r="G366" s="84">
        <v>0</v>
      </c>
      <c r="H366" s="157">
        <f t="shared" si="326"/>
        <v>1000</v>
      </c>
    </row>
    <row r="367" spans="1:8" x14ac:dyDescent="0.25">
      <c r="A367" s="165" t="s">
        <v>348</v>
      </c>
      <c r="B367" s="30">
        <v>323</v>
      </c>
      <c r="C367" s="7" t="s">
        <v>124</v>
      </c>
      <c r="D367" s="1">
        <v>1000</v>
      </c>
      <c r="E367" s="61">
        <v>0</v>
      </c>
      <c r="F367" s="1">
        <f t="shared" si="325"/>
        <v>1000</v>
      </c>
      <c r="G367" s="84">
        <v>0</v>
      </c>
      <c r="H367" s="157">
        <f t="shared" si="326"/>
        <v>1000</v>
      </c>
    </row>
    <row r="368" spans="1:8" x14ac:dyDescent="0.25">
      <c r="A368" s="165" t="s">
        <v>349</v>
      </c>
      <c r="B368" s="30">
        <v>323</v>
      </c>
      <c r="C368" s="7" t="s">
        <v>125</v>
      </c>
      <c r="D368" s="1">
        <v>12000</v>
      </c>
      <c r="E368" s="61">
        <v>0</v>
      </c>
      <c r="F368" s="1">
        <f t="shared" si="325"/>
        <v>12000</v>
      </c>
      <c r="G368" s="84">
        <v>0</v>
      </c>
      <c r="H368" s="157">
        <f t="shared" si="326"/>
        <v>12000</v>
      </c>
    </row>
    <row r="369" spans="1:8" ht="22.5" x14ac:dyDescent="0.25">
      <c r="A369" s="159" t="s">
        <v>6</v>
      </c>
      <c r="B369" s="51" t="s">
        <v>139</v>
      </c>
      <c r="C369" s="41" t="s">
        <v>157</v>
      </c>
      <c r="D369" s="14">
        <f>D370</f>
        <v>0</v>
      </c>
      <c r="E369" s="63">
        <f t="shared" ref="E369:H369" si="327">E370</f>
        <v>0</v>
      </c>
      <c r="F369" s="14">
        <f t="shared" si="327"/>
        <v>0</v>
      </c>
      <c r="G369" s="90">
        <f t="shared" si="327"/>
        <v>0</v>
      </c>
      <c r="H369" s="132">
        <f t="shared" si="327"/>
        <v>0</v>
      </c>
    </row>
    <row r="370" spans="1:8" x14ac:dyDescent="0.25">
      <c r="A370" s="163" t="s">
        <v>9</v>
      </c>
      <c r="B370" s="35" t="s">
        <v>43</v>
      </c>
      <c r="C370" s="36" t="s">
        <v>44</v>
      </c>
      <c r="D370" s="16">
        <f>D371+D375</f>
        <v>0</v>
      </c>
      <c r="E370" s="59">
        <f t="shared" ref="E370:H370" si="328">E371+E375</f>
        <v>0</v>
      </c>
      <c r="F370" s="16">
        <f t="shared" si="328"/>
        <v>0</v>
      </c>
      <c r="G370" s="87">
        <f t="shared" si="328"/>
        <v>0</v>
      </c>
      <c r="H370" s="101">
        <f t="shared" si="328"/>
        <v>0</v>
      </c>
    </row>
    <row r="371" spans="1:8" x14ac:dyDescent="0.25">
      <c r="A371" s="164" t="s">
        <v>0</v>
      </c>
      <c r="B371" s="37" t="s">
        <v>59</v>
      </c>
      <c r="C371" s="38" t="s">
        <v>60</v>
      </c>
      <c r="D371" s="17">
        <f>SUM(D372:D374)</f>
        <v>0</v>
      </c>
      <c r="E371" s="60">
        <f t="shared" ref="E371:H371" si="329">SUM(E372:E374)</f>
        <v>0</v>
      </c>
      <c r="F371" s="17">
        <f t="shared" si="329"/>
        <v>0</v>
      </c>
      <c r="G371" s="88">
        <f t="shared" si="329"/>
        <v>0</v>
      </c>
      <c r="H371" s="102">
        <f t="shared" si="329"/>
        <v>0</v>
      </c>
    </row>
    <row r="372" spans="1:8" ht="13.5" customHeight="1" x14ac:dyDescent="0.25">
      <c r="A372" s="165" t="s">
        <v>350</v>
      </c>
      <c r="B372" s="30" t="s">
        <v>59</v>
      </c>
      <c r="C372" s="7" t="s">
        <v>151</v>
      </c>
      <c r="D372" s="1">
        <v>0</v>
      </c>
      <c r="E372" s="61">
        <v>0</v>
      </c>
      <c r="F372" s="1">
        <f t="shared" ref="F372:F373" si="330">D372+E372</f>
        <v>0</v>
      </c>
      <c r="G372" s="84">
        <v>0</v>
      </c>
      <c r="H372" s="157">
        <f t="shared" ref="H372:H374" si="331">F372+G372</f>
        <v>0</v>
      </c>
    </row>
    <row r="373" spans="1:8" ht="14.25" customHeight="1" x14ac:dyDescent="0.25">
      <c r="A373" s="165" t="s">
        <v>351</v>
      </c>
      <c r="B373" s="30" t="s">
        <v>59</v>
      </c>
      <c r="C373" s="7" t="s">
        <v>158</v>
      </c>
      <c r="D373" s="1">
        <v>0</v>
      </c>
      <c r="E373" s="61">
        <v>0</v>
      </c>
      <c r="F373" s="1">
        <f t="shared" si="330"/>
        <v>0</v>
      </c>
      <c r="G373" s="84">
        <v>0</v>
      </c>
      <c r="H373" s="157">
        <f t="shared" si="331"/>
        <v>0</v>
      </c>
    </row>
    <row r="374" spans="1:8" x14ac:dyDescent="0.25">
      <c r="A374" s="165" t="s">
        <v>352</v>
      </c>
      <c r="B374" s="30">
        <v>323</v>
      </c>
      <c r="C374" s="7" t="s">
        <v>125</v>
      </c>
      <c r="D374" s="1">
        <v>0</v>
      </c>
      <c r="E374" s="61">
        <v>0</v>
      </c>
      <c r="F374" s="1">
        <f>D374+E374</f>
        <v>0</v>
      </c>
      <c r="G374" s="84">
        <v>0</v>
      </c>
      <c r="H374" s="157">
        <f t="shared" si="331"/>
        <v>0</v>
      </c>
    </row>
    <row r="375" spans="1:8" x14ac:dyDescent="0.25">
      <c r="A375" s="164"/>
      <c r="B375" s="37">
        <v>922</v>
      </c>
      <c r="C375" s="38" t="s">
        <v>169</v>
      </c>
      <c r="D375" s="17">
        <f>D376</f>
        <v>0</v>
      </c>
      <c r="E375" s="60">
        <f t="shared" ref="E375:H375" si="332">E376</f>
        <v>0</v>
      </c>
      <c r="F375" s="17">
        <f t="shared" si="332"/>
        <v>0</v>
      </c>
      <c r="G375" s="88">
        <f t="shared" si="332"/>
        <v>0</v>
      </c>
      <c r="H375" s="102">
        <f t="shared" si="332"/>
        <v>0</v>
      </c>
    </row>
    <row r="376" spans="1:8" x14ac:dyDescent="0.25">
      <c r="A376" s="164"/>
      <c r="B376" s="37">
        <v>92221</v>
      </c>
      <c r="C376" s="7" t="s">
        <v>200</v>
      </c>
      <c r="D376" s="1">
        <v>0</v>
      </c>
      <c r="E376" s="61">
        <v>0</v>
      </c>
      <c r="F376" s="1">
        <f t="shared" ref="F376:H376" si="333">D376+E376</f>
        <v>0</v>
      </c>
      <c r="G376" s="84">
        <f t="shared" si="333"/>
        <v>0</v>
      </c>
      <c r="H376" s="157">
        <f t="shared" si="333"/>
        <v>0</v>
      </c>
    </row>
    <row r="377" spans="1:8" ht="0.75" customHeight="1" x14ac:dyDescent="0.25">
      <c r="A377" s="194"/>
      <c r="H377" s="195"/>
    </row>
    <row r="379" spans="1:8" x14ac:dyDescent="0.25">
      <c r="G379" s="93"/>
    </row>
    <row r="382" spans="1:8" x14ac:dyDescent="0.25">
      <c r="E382" s="99"/>
      <c r="H382" s="103"/>
    </row>
  </sheetData>
  <pageMargins left="7.874015748031496E-2" right="7.874015748031496E-2" top="0.19685039370078741" bottom="0.19685039370078741" header="0.19685039370078741" footer="0.19685039370078741"/>
  <pageSetup paperSize="9" scale="76" fitToHeight="0" orientation="portrait" r:id="rId1"/>
  <headerFooter alignWithMargins="0">
    <oddFooter>&amp;L&amp;"Arial,Regular"&amp;8 LC147RP-IRSP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Prihodi-3.REBALANS (ŠO)</vt:lpstr>
      <vt:lpstr>Rashodi-3.REBALANS  (ŠO)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Višnja</cp:lastModifiedBy>
  <cp:lastPrinted>2025-11-26T09:53:13Z</cp:lastPrinted>
  <dcterms:created xsi:type="dcterms:W3CDTF">2024-03-12T13:01:32Z</dcterms:created>
  <dcterms:modified xsi:type="dcterms:W3CDTF">2025-11-26T10:43:12Z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